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msgd\센터회계\2023년\2023년 세입세출결산서\"/>
    </mc:Choice>
  </mc:AlternateContent>
  <xr:revisionPtr revIDLastSave="0" documentId="8_{560BB44B-72E8-436F-9C8E-17A55A52E8A5}" xr6:coauthVersionLast="47" xr6:coauthVersionMax="47" xr10:uidLastSave="{00000000-0000-0000-0000-000000000000}"/>
  <workbookProtection workbookAlgorithmName="SHA-512" workbookHashValue="Abmdg2XpWLvGqufG20GK76uUMW/F5ceSNmqNHun4HHZaJ2Q+rFu2P29r67IgKkwtfetjWzTJjygHi5qC34g4uQ==" workbookSaltValue="80VZW2NcNJEJnPSWjXWwQg==" workbookSpinCount="100000" lockStructure="1"/>
  <bookViews>
    <workbookView xWindow="-120" yWindow="-120" windowWidth="29040" windowHeight="15840" activeTab="2" xr2:uid="{00000000-000D-0000-FFFF-FFFF00000000}"/>
  </bookViews>
  <sheets>
    <sheet name="총괄표" sheetId="9" r:id="rId1"/>
    <sheet name="세입결산" sheetId="4" r:id="rId2"/>
    <sheet name="세출결산" sheetId="5" r:id="rId3"/>
  </sheets>
  <definedNames>
    <definedName name="_xlnm.Print_Area" localSheetId="2">세출결산!$A$1:$F$32</definedName>
  </definedNames>
  <calcPr calcId="191029"/>
</workbook>
</file>

<file path=xl/calcChain.xml><?xml version="1.0" encoding="utf-8"?>
<calcChain xmlns="http://schemas.openxmlformats.org/spreadsheetml/2006/main">
  <c r="L54" i="9" l="1"/>
  <c r="L50" i="9"/>
  <c r="L52" i="9"/>
  <c r="L48" i="9"/>
  <c r="E5" i="4" l="1"/>
  <c r="D5" i="4"/>
  <c r="F14" i="5"/>
  <c r="F20" i="5"/>
  <c r="D30" i="5"/>
  <c r="D32" i="5"/>
  <c r="E30" i="5"/>
  <c r="F29" i="5"/>
  <c r="F28" i="5"/>
  <c r="F22" i="4"/>
  <c r="E22" i="4"/>
  <c r="K54" i="9"/>
  <c r="E54" i="9"/>
  <c r="D54" i="9"/>
  <c r="E24" i="4"/>
  <c r="D24" i="4"/>
  <c r="F23" i="4"/>
  <c r="F24" i="4" s="1"/>
  <c r="F18" i="9"/>
  <c r="F21" i="9"/>
  <c r="F24" i="9"/>
  <c r="F27" i="9"/>
  <c r="F30" i="9"/>
  <c r="F33" i="9"/>
  <c r="F36" i="9"/>
  <c r="F39" i="9"/>
  <c r="F42" i="9"/>
  <c r="J54" i="9" l="1"/>
  <c r="L22" i="9"/>
  <c r="L24" i="9"/>
  <c r="L26" i="9"/>
  <c r="L28" i="9"/>
  <c r="L30" i="9"/>
  <c r="L32" i="9"/>
  <c r="L34" i="9"/>
  <c r="L36" i="9"/>
  <c r="L38" i="9"/>
  <c r="L40" i="9"/>
  <c r="L42" i="9"/>
  <c r="L44" i="9"/>
  <c r="L46" i="9"/>
  <c r="F48" i="9"/>
  <c r="E56" i="9" l="1"/>
  <c r="D56" i="9"/>
  <c r="F55" i="9"/>
  <c r="F56" i="9" l="1"/>
  <c r="F31" i="5" l="1"/>
  <c r="F32" i="5" s="1"/>
  <c r="F7" i="5"/>
  <c r="F8" i="5"/>
  <c r="F9" i="5"/>
  <c r="F10" i="5"/>
  <c r="F11" i="5"/>
  <c r="F12" i="5"/>
  <c r="F13" i="5"/>
  <c r="F15" i="5"/>
  <c r="F16" i="5"/>
  <c r="F17" i="5"/>
  <c r="F18" i="5"/>
  <c r="F19" i="5"/>
  <c r="F21" i="5"/>
  <c r="F22" i="5"/>
  <c r="F23" i="5"/>
  <c r="F24" i="5"/>
  <c r="F25" i="5"/>
  <c r="F26" i="5"/>
  <c r="F27" i="5"/>
  <c r="F6" i="5"/>
  <c r="F29" i="4"/>
  <c r="F30" i="4" s="1"/>
  <c r="F27" i="4"/>
  <c r="F28" i="4" s="1"/>
  <c r="F25" i="4"/>
  <c r="F26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1" i="4"/>
  <c r="F6" i="4"/>
  <c r="L61" i="9"/>
  <c r="L8" i="9"/>
  <c r="L10" i="9"/>
  <c r="L12" i="9"/>
  <c r="L14" i="9"/>
  <c r="L16" i="9"/>
  <c r="L18" i="9"/>
  <c r="L20" i="9"/>
  <c r="L6" i="9"/>
  <c r="F61" i="9"/>
  <c r="F59" i="9"/>
  <c r="F57" i="9"/>
  <c r="F45" i="9"/>
  <c r="F51" i="9"/>
  <c r="F6" i="9"/>
  <c r="D60" i="9"/>
  <c r="K62" i="9"/>
  <c r="J62" i="9"/>
  <c r="J5" i="9" s="1"/>
  <c r="E62" i="9"/>
  <c r="D62" i="9"/>
  <c r="E60" i="9"/>
  <c r="K5" i="9"/>
  <c r="E58" i="9"/>
  <c r="D58" i="9"/>
  <c r="D5" i="9" s="1"/>
  <c r="E5" i="9" l="1"/>
  <c r="F5" i="9" s="1"/>
  <c r="F54" i="9"/>
  <c r="F62" i="9"/>
  <c r="F58" i="9"/>
  <c r="F60" i="9"/>
  <c r="L62" i="9"/>
  <c r="L5" i="9" l="1"/>
  <c r="D22" i="4"/>
  <c r="D26" i="4"/>
  <c r="E26" i="4"/>
  <c r="D28" i="4"/>
  <c r="E28" i="4"/>
  <c r="D30" i="4"/>
  <c r="E30" i="4"/>
  <c r="E32" i="5" l="1"/>
  <c r="E5" i="5" s="1"/>
  <c r="D5" i="5"/>
  <c r="F5" i="5" l="1"/>
  <c r="F30" i="5" s="1"/>
  <c r="F5" i="4" l="1"/>
</calcChain>
</file>

<file path=xl/sharedStrings.xml><?xml version="1.0" encoding="utf-8"?>
<sst xmlns="http://schemas.openxmlformats.org/spreadsheetml/2006/main" count="184" uniqueCount="105">
  <si>
    <t>세입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</si>
  <si>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</si>
  <si>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</si>
  <si>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</si>
  <si>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세출</t>
    <phoneticPr fontId="1" type="noConversion"/>
  </si>
  <si>
    <t>후원금</t>
    <phoneticPr fontId="1" type="noConversion"/>
  </si>
  <si>
    <t>잡수입</t>
    <phoneticPr fontId="1" type="noConversion"/>
  </si>
  <si>
    <t>외부
지원
수입</t>
    <phoneticPr fontId="1" type="noConversion"/>
  </si>
  <si>
    <t>급여</t>
  </si>
  <si>
    <t>제수당</t>
  </si>
  <si>
    <t>총  계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</si>
  <si>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</si>
  <si>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</si>
  <si>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</si>
  <si>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</si>
  <si>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</si>
  <si>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</si>
  <si>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</si>
  <si>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</si>
  <si>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</si>
  <si>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</si>
  <si>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소 계</t>
    <phoneticPr fontId="1" type="noConversion"/>
  </si>
  <si>
    <t>인건비</t>
    <phoneticPr fontId="1" type="noConversion"/>
  </si>
  <si>
    <t>사무비</t>
    <phoneticPr fontId="1" type="noConversion"/>
  </si>
  <si>
    <t>보조금
수입</t>
    <phoneticPr fontId="1" type="noConversion"/>
  </si>
  <si>
    <t>방문교육사업</t>
    <phoneticPr fontId="1" type="noConversion"/>
  </si>
  <si>
    <t>(단위:원)</t>
    <phoneticPr fontId="1" type="noConversion"/>
  </si>
  <si>
    <t>방문교육사업</t>
  </si>
  <si>
    <t>사례관리사업</t>
  </si>
  <si>
    <t>통번역사업</t>
  </si>
  <si>
    <t>언어발달지원사업</t>
  </si>
  <si>
    <t>(도)특수시책사업</t>
  </si>
  <si>
    <t>다문화가족지원(이중언어)</t>
  </si>
  <si>
    <t>공모사업</t>
    <phoneticPr fontId="1" type="noConversion"/>
  </si>
  <si>
    <t>퇴직적립금</t>
    <phoneticPr fontId="1" type="noConversion"/>
  </si>
  <si>
    <t>사회보험부담금</t>
    <phoneticPr fontId="1" type="noConversion"/>
  </si>
  <si>
    <t>업무
추진비</t>
    <phoneticPr fontId="1" type="noConversion"/>
  </si>
  <si>
    <t>운영비</t>
    <phoneticPr fontId="1" type="noConversion"/>
  </si>
  <si>
    <t>재산
조성비</t>
    <phoneticPr fontId="1" type="noConversion"/>
  </si>
  <si>
    <t>시설비</t>
    <phoneticPr fontId="1" type="noConversion"/>
  </si>
  <si>
    <t>사업비</t>
    <phoneticPr fontId="1" type="noConversion"/>
  </si>
  <si>
    <t>(도)특수시책사업</t>
    <phoneticPr fontId="1" type="noConversion"/>
  </si>
  <si>
    <t>소 계</t>
    <phoneticPr fontId="1" type="noConversion"/>
  </si>
  <si>
    <t>외부지원사업</t>
    <phoneticPr fontId="1" type="noConversion"/>
  </si>
  <si>
    <t>후원금</t>
    <phoneticPr fontId="1" type="noConversion"/>
  </si>
  <si>
    <t>잡수익</t>
    <phoneticPr fontId="1" type="noConversion"/>
  </si>
  <si>
    <t>이자</t>
    <phoneticPr fontId="1" type="noConversion"/>
  </si>
  <si>
    <t>통번역사업</t>
    <phoneticPr fontId="1" type="noConversion"/>
  </si>
  <si>
    <t>언어발달지원사업</t>
    <phoneticPr fontId="1" type="noConversion"/>
  </si>
  <si>
    <t>사무비</t>
    <phoneticPr fontId="1" type="noConversion"/>
  </si>
  <si>
    <t>결혼이민자역량강화사업</t>
    <phoneticPr fontId="1" type="noConversion"/>
  </si>
  <si>
    <t xml:space="preserve">후원금 </t>
    <phoneticPr fontId="1" type="noConversion"/>
  </si>
  <si>
    <t>종사자수당지원사업
(별도사업인력)</t>
    <phoneticPr fontId="1" type="noConversion"/>
  </si>
  <si>
    <t>센터사업</t>
    <phoneticPr fontId="1" type="noConversion"/>
  </si>
  <si>
    <t>공동육아나눔터사업</t>
    <phoneticPr fontId="1" type="noConversion"/>
  </si>
  <si>
    <t>자산취득비</t>
    <phoneticPr fontId="1" type="noConversion"/>
  </si>
  <si>
    <t>시설장비유지비</t>
    <phoneticPr fontId="1" type="noConversion"/>
  </si>
  <si>
    <t>결혼이민자
역량강화사업</t>
    <phoneticPr fontId="1" type="noConversion"/>
  </si>
  <si>
    <t>재산
조성비</t>
    <phoneticPr fontId="1" type="noConversion"/>
  </si>
  <si>
    <t>세입</t>
    <phoneticPr fontId="1" type="noConversion"/>
  </si>
  <si>
    <t>세출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</si>
  <si>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</si>
  <si>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</si>
  <si>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</si>
  <si>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보조금
수입</t>
    <phoneticPr fontId="1" type="noConversion"/>
  </si>
  <si>
    <t>인건비</t>
    <phoneticPr fontId="1" type="noConversion"/>
  </si>
  <si>
    <t>사회보험부담금</t>
    <phoneticPr fontId="1" type="noConversion"/>
  </si>
  <si>
    <t>사례관리사업</t>
    <phoneticPr fontId="1" type="noConversion"/>
  </si>
  <si>
    <t>다문화가족지원
(이중언어)</t>
    <phoneticPr fontId="1" type="noConversion"/>
  </si>
  <si>
    <t>종사자수당지원
(기본사업인력)</t>
    <phoneticPr fontId="1" type="noConversion"/>
  </si>
  <si>
    <t>방문교육지도사
교육활동수당</t>
    <phoneticPr fontId="1" type="noConversion"/>
  </si>
  <si>
    <t>잡수입</t>
    <phoneticPr fontId="1" type="noConversion"/>
  </si>
  <si>
    <t>결혼이민자인턴사업</t>
    <phoneticPr fontId="1" type="noConversion"/>
  </si>
  <si>
    <t>결혼이민자인턴사업</t>
    <phoneticPr fontId="1" type="noConversion"/>
  </si>
  <si>
    <t>다문화가족지원(이중언어)</t>
    <phoneticPr fontId="1" type="noConversion"/>
  </si>
  <si>
    <t>종사자수당지원사업(별도사업인력)</t>
    <phoneticPr fontId="1" type="noConversion"/>
  </si>
  <si>
    <t>종사자수당지원(기본사업인력)</t>
    <phoneticPr fontId="1" type="noConversion"/>
  </si>
  <si>
    <t>사회복지사수당사업</t>
    <phoneticPr fontId="1" type="noConversion"/>
  </si>
  <si>
    <t>방문교육지도사교육활동수당</t>
    <phoneticPr fontId="1" type="noConversion"/>
  </si>
  <si>
    <t>결혼이민자 역량강화교육</t>
    <phoneticPr fontId="1" type="noConversion"/>
  </si>
  <si>
    <t>결혼이민자
역량강화교육</t>
    <phoneticPr fontId="1" type="noConversion"/>
  </si>
  <si>
    <t>공동육아
나눔터사업</t>
    <phoneticPr fontId="1" type="noConversion"/>
  </si>
  <si>
    <t>증감
(B-A)</t>
    <phoneticPr fontId="1" type="noConversion"/>
  </si>
  <si>
    <r>
      <t xml:space="preserve">2023년 창원시마산가족센터 세입 </t>
    </r>
    <r>
      <rPr>
        <b/>
        <sz val="16"/>
        <color theme="1"/>
        <rFont val="Cambria Math"/>
        <family val="3"/>
      </rPr>
      <t>∙</t>
    </r>
    <r>
      <rPr>
        <b/>
        <sz val="16"/>
        <color theme="1"/>
        <rFont val="나눔고딕"/>
        <family val="3"/>
        <charset val="129"/>
      </rPr>
      <t xml:space="preserve"> 세출 결산 총괄표</t>
    </r>
    <phoneticPr fontId="1" type="noConversion"/>
  </si>
  <si>
    <t>2023년 
결산액(B)</t>
    <phoneticPr fontId="1" type="noConversion"/>
  </si>
  <si>
    <t>2023년 
예산액(A)</t>
    <phoneticPr fontId="1" type="noConversion"/>
  </si>
  <si>
    <t>2023년 창원시마산가족센터 세입 결산서</t>
    <phoneticPr fontId="1" type="noConversion"/>
  </si>
  <si>
    <t>종사자 맞춤형 복지포인트지원</t>
    <phoneticPr fontId="1" type="noConversion"/>
  </si>
  <si>
    <t>종사자 맞춤형 
복지포인트지원</t>
    <phoneticPr fontId="1" type="noConversion"/>
  </si>
  <si>
    <t>방문교육지도사
급식비지원</t>
    <phoneticPr fontId="1" type="noConversion"/>
  </si>
  <si>
    <t>방문교육본인부담금</t>
    <phoneticPr fontId="1" type="noConversion"/>
  </si>
  <si>
    <t>-</t>
    <phoneticPr fontId="1" type="noConversion"/>
  </si>
  <si>
    <t>▣기준일 : 2023. 12. 31.</t>
    <phoneticPr fontId="1" type="noConversion"/>
  </si>
  <si>
    <t>후원사업비(결연후원)</t>
    <phoneticPr fontId="1" type="noConversion"/>
  </si>
  <si>
    <t>자산취득비(후원금)</t>
    <phoneticPr fontId="1" type="noConversion"/>
  </si>
  <si>
    <t>수용비 및 수수료(후원금)</t>
    <phoneticPr fontId="1" type="noConversion"/>
  </si>
  <si>
    <t>후원금(수용비 및 수수료)</t>
    <phoneticPr fontId="1" type="noConversion"/>
  </si>
  <si>
    <t>후원금(자산취득비)</t>
    <phoneticPr fontId="1" type="noConversion"/>
  </si>
  <si>
    <t>사업
수익</t>
    <phoneticPr fontId="1" type="noConversion"/>
  </si>
  <si>
    <t>방문교육사업 본인부담금</t>
    <phoneticPr fontId="1" type="noConversion"/>
  </si>
  <si>
    <t>사회복지사 자격수당</t>
    <phoneticPr fontId="1" type="noConversion"/>
  </si>
  <si>
    <t>방문교육지도사 급식비지원</t>
    <phoneticPr fontId="1" type="noConversion"/>
  </si>
  <si>
    <t>공동육아나눔터사너</t>
    <phoneticPr fontId="1" type="noConversion"/>
  </si>
  <si>
    <t>후원금사업비(결연후원)</t>
    <phoneticPr fontId="1" type="noConversion"/>
  </si>
  <si>
    <t>2023년 창원시마산가족센터 세출 결산서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</si>
</sst>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;[Red]#,##0"/>
    <numFmt numFmtId="178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color indexed="0"/>
      <name val="맑은 고딕"/>
      <family val="3"/>
      <charset val="129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b/>
      <sz val="16"/>
      <color theme="1"/>
      <name val="Cambria Math"/>
      <family val="3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4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13" fillId="0" borderId="1" xfId="2" applyNumberFormat="1" applyFont="1" applyBorder="1" applyAlignment="1">
      <alignment horizontal="right" vertical="center" shrinkToFit="1"/>
    </xf>
    <xf numFmtId="177" fontId="4" fillId="0" borderId="1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41" fontId="7" fillId="0" borderId="0" xfId="1" applyFont="1">
      <alignment vertical="center"/>
    </xf>
    <xf numFmtId="3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1" fontId="4" fillId="0" borderId="0" xfId="1" applyFont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right" vertical="center" wrapText="1"/>
    </xf>
    <xf numFmtId="176" fontId="6" fillId="2" borderId="19" xfId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 wrapText="1"/>
    </xf>
    <xf numFmtId="177" fontId="8" fillId="2" borderId="1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right" vertical="center"/>
    </xf>
    <xf numFmtId="49" fontId="14" fillId="0" borderId="2" xfId="2" applyNumberFormat="1" applyFont="1" applyBorder="1" applyAlignment="1">
      <alignment horizontal="center" vertical="center" shrinkToFi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9" xfId="1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right" vertical="center" wrapText="1"/>
    </xf>
    <xf numFmtId="178" fontId="7" fillId="0" borderId="1" xfId="1" applyNumberFormat="1" applyFont="1" applyBorder="1" applyAlignment="1">
      <alignment horizontal="right" vertical="center"/>
    </xf>
    <xf numFmtId="178" fontId="6" fillId="2" borderId="19" xfId="1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/>
    </xf>
    <xf numFmtId="178" fontId="8" fillId="2" borderId="9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38" fontId="7" fillId="0" borderId="1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center" vertical="center"/>
    </xf>
    <xf numFmtId="38" fontId="7" fillId="0" borderId="17" xfId="1" applyNumberFormat="1" applyFont="1" applyBorder="1" applyAlignment="1">
      <alignment horizontal="center" vertical="center" wrapText="1"/>
    </xf>
    <xf numFmtId="38" fontId="7" fillId="0" borderId="18" xfId="1" applyNumberFormat="1" applyFont="1" applyBorder="1" applyAlignment="1">
      <alignment horizontal="center" vertical="center" wrapText="1"/>
    </xf>
    <xf numFmtId="38" fontId="7" fillId="0" borderId="19" xfId="1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8" fontId="7" fillId="0" borderId="1" xfId="1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/>
    </xf>
    <xf numFmtId="0" fontId="15" fillId="0" borderId="17" xfId="2" applyFont="1" applyBorder="1" applyAlignment="1">
      <alignment horizontal="center" vertical="center" wrapText="1" shrinkToFit="1"/>
    </xf>
    <xf numFmtId="0" fontId="15" fillId="0" borderId="19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176" fontId="7" fillId="3" borderId="17" xfId="0" applyNumberFormat="1" applyFont="1" applyFill="1" applyBorder="1" applyAlignment="1">
      <alignment horizontal="right" vertical="center"/>
    </xf>
    <xf numFmtId="176" fontId="7" fillId="3" borderId="19" xfId="0" applyNumberFormat="1" applyFont="1" applyFill="1" applyBorder="1" applyAlignment="1">
      <alignment horizontal="right" vertical="center"/>
    </xf>
    <xf numFmtId="0" fontId="15" fillId="0" borderId="1" xfId="2" applyFont="1" applyBorder="1" applyAlignment="1">
      <alignment horizontal="center" vertical="center" wrapText="1" shrinkToFit="1"/>
    </xf>
    <xf numFmtId="0" fontId="15" fillId="0" borderId="1" xfId="2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6" fillId="2" borderId="1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</cellXfs>
  <cellStyles count="49">
    <cellStyle name="쉼표 [0]" xfId="1" builtinId="6"/>
    <cellStyle name="쉼표 [0] 2" xfId="4" xr:uid="{00000000-0005-0000-0000-000001000000}"/>
    <cellStyle name="쉼표 [0] 3" xfId="26" xr:uid="{00000000-0005-0000-0000-000002000000}"/>
    <cellStyle name="쉼표 [0] 4" xfId="45" xr:uid="{00000000-0005-0000-0000-000003000000}"/>
    <cellStyle name="쉼표 [0] 5" xfId="48" xr:uid="{00000000-0005-0000-0000-000004000000}"/>
    <cellStyle name="표준" xfId="0" builtinId="0"/>
    <cellStyle name="표준 10" xfId="19" xr:uid="{00000000-0005-0000-0000-000006000000}"/>
    <cellStyle name="표준 10 2" xfId="36" xr:uid="{00000000-0005-0000-0000-000007000000}"/>
    <cellStyle name="표준 11" xfId="46" xr:uid="{00000000-0005-0000-0000-000008000000}"/>
    <cellStyle name="표준 12" xfId="47" xr:uid="{00000000-0005-0000-0000-000009000000}"/>
    <cellStyle name="표준 13" xfId="2" xr:uid="{00000000-0005-0000-0000-00000A000000}"/>
    <cellStyle name="표준 2" xfId="5" xr:uid="{00000000-0005-0000-0000-00000B000000}"/>
    <cellStyle name="표준 2 2" xfId="6" xr:uid="{00000000-0005-0000-0000-00000C000000}"/>
    <cellStyle name="표준 3" xfId="7" xr:uid="{00000000-0005-0000-0000-00000D000000}"/>
    <cellStyle name="표준 3 2" xfId="22" xr:uid="{00000000-0005-0000-0000-00000E000000}"/>
    <cellStyle name="표준 3 2 2" xfId="38" xr:uid="{00000000-0005-0000-0000-00000F000000}"/>
    <cellStyle name="표준 3 3" xfId="32" xr:uid="{00000000-0005-0000-0000-000010000000}"/>
    <cellStyle name="표준 3 4" xfId="15" xr:uid="{00000000-0005-0000-0000-000011000000}"/>
    <cellStyle name="표준 4" xfId="8" xr:uid="{00000000-0005-0000-0000-000012000000}"/>
    <cellStyle name="표준 4 2" xfId="23" xr:uid="{00000000-0005-0000-0000-000013000000}"/>
    <cellStyle name="표준 4 2 2" xfId="39" xr:uid="{00000000-0005-0000-0000-000014000000}"/>
    <cellStyle name="표준 4 3" xfId="33" xr:uid="{00000000-0005-0000-0000-000015000000}"/>
    <cellStyle name="표준 4 4" xfId="16" xr:uid="{00000000-0005-0000-0000-000016000000}"/>
    <cellStyle name="표준 5" xfId="9" xr:uid="{00000000-0005-0000-0000-000017000000}"/>
    <cellStyle name="표준 5 2" xfId="24" xr:uid="{00000000-0005-0000-0000-000018000000}"/>
    <cellStyle name="표준 5 2 2" xfId="40" xr:uid="{00000000-0005-0000-0000-000019000000}"/>
    <cellStyle name="표준 5 3" xfId="34" xr:uid="{00000000-0005-0000-0000-00001A000000}"/>
    <cellStyle name="표준 5 4" xfId="17" xr:uid="{00000000-0005-0000-0000-00001B000000}"/>
    <cellStyle name="표준 6" xfId="10" xr:uid="{00000000-0005-0000-0000-00001C000000}"/>
    <cellStyle name="표준 6 2" xfId="3" xr:uid="{00000000-0005-0000-0000-00001D000000}"/>
    <cellStyle name="표준 6 2 2" xfId="13" xr:uid="{00000000-0005-0000-0000-00001E000000}"/>
    <cellStyle name="표준 6 2 2 2" xfId="37" xr:uid="{00000000-0005-0000-0000-00001F000000}"/>
    <cellStyle name="표준 6 2 2 3" xfId="21" xr:uid="{00000000-0005-0000-0000-000020000000}"/>
    <cellStyle name="표준 6 2 3" xfId="27" xr:uid="{00000000-0005-0000-0000-000021000000}"/>
    <cellStyle name="표준 6 2 3 2" xfId="28" xr:uid="{00000000-0005-0000-0000-000022000000}"/>
    <cellStyle name="표준 6 2 3 2 2" xfId="29" xr:uid="{00000000-0005-0000-0000-000023000000}"/>
    <cellStyle name="표준 6 2 3 2 2 2" xfId="44" xr:uid="{00000000-0005-0000-0000-000024000000}"/>
    <cellStyle name="표준 6 2 3 2 3" xfId="43" xr:uid="{00000000-0005-0000-0000-000025000000}"/>
    <cellStyle name="표준 6 2 3 3" xfId="42" xr:uid="{00000000-0005-0000-0000-000026000000}"/>
    <cellStyle name="표준 6 2 4" xfId="31" xr:uid="{00000000-0005-0000-0000-000027000000}"/>
    <cellStyle name="표준 6 2 5" xfId="30" xr:uid="{00000000-0005-0000-0000-000028000000}"/>
    <cellStyle name="표준 6 2 6" xfId="14" xr:uid="{00000000-0005-0000-0000-000029000000}"/>
    <cellStyle name="표준 6 3" xfId="25" xr:uid="{00000000-0005-0000-0000-00002A000000}"/>
    <cellStyle name="표준 6 3 2" xfId="41" xr:uid="{00000000-0005-0000-0000-00002B000000}"/>
    <cellStyle name="표준 6 4" xfId="35" xr:uid="{00000000-0005-0000-0000-00002C000000}"/>
    <cellStyle name="표준 6 5" xfId="18" xr:uid="{00000000-0005-0000-0000-00002D000000}"/>
    <cellStyle name="표준 7" xfId="20" xr:uid="{00000000-0005-0000-0000-00002E000000}"/>
    <cellStyle name="표준 8" xfId="11" xr:uid="{00000000-0005-0000-0000-00002F000000}"/>
    <cellStyle name="표준 9" xfId="1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opLeftCell="A43" zoomScale="85" zoomScaleNormal="85" zoomScaleSheetLayoutView="85" workbookViewId="0">
      <selection activeCell="H68" sqref="H68"/>
    </sheetView>
  </sheetViews>
  <sheetFormatPr defaultColWidth="9" defaultRowHeight="14.25" x14ac:dyDescent="0.3"/>
  <cols>
    <col min="1" max="2" width="6.125" style="1" bestFit="1" customWidth="1"/>
    <col min="3" max="3" width="15.625" style="17" bestFit="1" customWidth="1"/>
    <col min="4" max="4" width="15.375" style="1" customWidth="1"/>
    <col min="5" max="5" width="16.125" style="1" bestFit="1" customWidth="1"/>
    <col min="6" max="6" width="10.75" style="1" bestFit="1" customWidth="1"/>
    <col min="7" max="8" width="6.125" style="1" bestFit="1" customWidth="1"/>
    <col min="9" max="9" width="18.75" style="17" customWidth="1"/>
    <col min="10" max="10" width="15.125" style="1" customWidth="1"/>
    <col min="11" max="11" width="15.875" style="1" customWidth="1"/>
    <col min="12" max="12" width="13.625" style="1" customWidth="1"/>
    <col min="13" max="13" width="14" style="1" bestFit="1" customWidth="1"/>
    <col min="14" max="14" width="9" style="1"/>
    <col min="15" max="15" width="12.625" style="1" customWidth="1"/>
    <col min="16" max="16384" width="9" style="1"/>
  </cols>
  <sheetData>
    <row r="1" spans="1:15" ht="56.25" customHeight="1" thickTop="1" thickBot="1" x14ac:dyDescent="0.35">
      <c r="A1" s="115" t="s">
        <v>83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5" ht="21.2" customHeight="1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86" t="s">
        <v>92</v>
      </c>
      <c r="L2" s="87"/>
    </row>
    <row r="3" spans="1:15" ht="30.2" customHeight="1" x14ac:dyDescent="0.3">
      <c r="A3" s="118" t="s">
        <v>59</v>
      </c>
      <c r="B3" s="118"/>
      <c r="C3" s="118"/>
      <c r="D3" s="118"/>
      <c r="E3" s="118"/>
      <c r="F3" s="118"/>
      <c r="G3" s="118" t="s">
        <v>60</v>
      </c>
      <c r="H3" s="118"/>
      <c r="I3" s="118"/>
      <c r="J3" s="118"/>
      <c r="K3" s="118"/>
      <c r="L3" s="118"/>
    </row>
    <row r="4" spans="1:15" ht="30.2" customHeight="1" x14ac:dyDescent="0.3">
      <c r="A4" s="41" t="s">
        <v>61</v>
      </c>
      <c r="B4" s="41" t="s">
        <v>62</v>
      </c>
      <c r="C4" s="41" t="s">
        <v>63</v>
      </c>
      <c r="D4" s="42" t="s">
        <v>85</v>
      </c>
      <c r="E4" s="42" t="s">
        <v>84</v>
      </c>
      <c r="F4" s="42" t="s">
        <v>82</v>
      </c>
      <c r="G4" s="41" t="s">
        <v>61</v>
      </c>
      <c r="H4" s="41" t="s">
        <v>62</v>
      </c>
      <c r="I4" s="41" t="s">
        <v>63</v>
      </c>
      <c r="J4" s="42" t="s">
        <v>85</v>
      </c>
      <c r="K4" s="42" t="s">
        <v>84</v>
      </c>
      <c r="L4" s="42" t="s">
        <v>82</v>
      </c>
    </row>
    <row r="5" spans="1:15" ht="30.2" customHeight="1" x14ac:dyDescent="0.3">
      <c r="A5" s="119" t="s">
        <v>10</v>
      </c>
      <c r="B5" s="119"/>
      <c r="C5" s="119"/>
      <c r="D5" s="47">
        <f>SUM(D54,D56,D58,D60,D62)</f>
        <v>1161290000</v>
      </c>
      <c r="E5" s="47">
        <f>SUM(E54,E56,E58,E60,E62)</f>
        <v>1160878681</v>
      </c>
      <c r="F5" s="58">
        <f>E5-D5</f>
        <v>-411319</v>
      </c>
      <c r="G5" s="120" t="s">
        <v>10</v>
      </c>
      <c r="H5" s="120"/>
      <c r="I5" s="120"/>
      <c r="J5" s="47">
        <f>SUM(J54,J56,J58,J60,J62)</f>
        <v>1161290000</v>
      </c>
      <c r="K5" s="47">
        <f>SUM(K54,K56,K58,K60,K62)</f>
        <v>1145795720</v>
      </c>
      <c r="L5" s="58">
        <f>K5-J5</f>
        <v>-15494280</v>
      </c>
      <c r="M5" s="45"/>
    </row>
    <row r="6" spans="1:15" s="4" customFormat="1" ht="19.7" customHeight="1" x14ac:dyDescent="0.3">
      <c r="A6" s="103" t="s">
        <v>64</v>
      </c>
      <c r="B6" s="106" t="s">
        <v>64</v>
      </c>
      <c r="C6" s="102" t="s">
        <v>53</v>
      </c>
      <c r="D6" s="93">
        <v>554880000</v>
      </c>
      <c r="E6" s="93">
        <v>554880000</v>
      </c>
      <c r="F6" s="93">
        <f>E6-D6</f>
        <v>0</v>
      </c>
      <c r="G6" s="89" t="s">
        <v>23</v>
      </c>
      <c r="H6" s="82" t="s">
        <v>65</v>
      </c>
      <c r="I6" s="114" t="s">
        <v>8</v>
      </c>
      <c r="J6" s="92">
        <v>600011930</v>
      </c>
      <c r="K6" s="92">
        <v>591363290</v>
      </c>
      <c r="L6" s="96">
        <f>K6-J6</f>
        <v>-8648640</v>
      </c>
      <c r="M6" s="3"/>
      <c r="O6" s="38"/>
    </row>
    <row r="7" spans="1:15" s="4" customFormat="1" ht="19.7" customHeight="1" x14ac:dyDescent="0.3">
      <c r="A7" s="104"/>
      <c r="B7" s="106"/>
      <c r="C7" s="102"/>
      <c r="D7" s="98"/>
      <c r="E7" s="98"/>
      <c r="F7" s="98"/>
      <c r="G7" s="90"/>
      <c r="H7" s="82"/>
      <c r="I7" s="114"/>
      <c r="J7" s="93"/>
      <c r="K7" s="93"/>
      <c r="L7" s="96"/>
      <c r="M7" s="3"/>
      <c r="O7" s="38"/>
    </row>
    <row r="8" spans="1:15" s="4" customFormat="1" ht="19.7" customHeight="1" x14ac:dyDescent="0.3">
      <c r="A8" s="104"/>
      <c r="B8" s="106"/>
      <c r="C8" s="102"/>
      <c r="D8" s="98"/>
      <c r="E8" s="98"/>
      <c r="F8" s="98"/>
      <c r="G8" s="90"/>
      <c r="H8" s="82"/>
      <c r="I8" s="114" t="s">
        <v>9</v>
      </c>
      <c r="J8" s="98">
        <v>194245610</v>
      </c>
      <c r="K8" s="98">
        <v>191293510</v>
      </c>
      <c r="L8" s="96">
        <f t="shared" ref="L8" si="0">K8-J8</f>
        <v>-2952100</v>
      </c>
      <c r="M8" s="3"/>
      <c r="O8" s="38"/>
    </row>
    <row r="9" spans="1:15" s="4" customFormat="1" ht="19.7" customHeight="1" x14ac:dyDescent="0.3">
      <c r="A9" s="104"/>
      <c r="B9" s="106"/>
      <c r="C9" s="74" t="s">
        <v>54</v>
      </c>
      <c r="D9" s="93">
        <v>55194000</v>
      </c>
      <c r="E9" s="93">
        <v>55194000</v>
      </c>
      <c r="F9" s="93">
        <v>0</v>
      </c>
      <c r="G9" s="90"/>
      <c r="H9" s="82"/>
      <c r="I9" s="114"/>
      <c r="J9" s="98"/>
      <c r="K9" s="98"/>
      <c r="L9" s="96"/>
      <c r="M9" s="3"/>
      <c r="O9" s="38"/>
    </row>
    <row r="10" spans="1:15" s="4" customFormat="1" ht="19.7" customHeight="1" x14ac:dyDescent="0.3">
      <c r="A10" s="104"/>
      <c r="B10" s="106"/>
      <c r="C10" s="74"/>
      <c r="D10" s="98"/>
      <c r="E10" s="98"/>
      <c r="F10" s="98"/>
      <c r="G10" s="90"/>
      <c r="H10" s="82"/>
      <c r="I10" s="114" t="s">
        <v>34</v>
      </c>
      <c r="J10" s="98">
        <v>59802260</v>
      </c>
      <c r="K10" s="98">
        <v>59658360</v>
      </c>
      <c r="L10" s="96">
        <f t="shared" ref="L10" si="1">K10-J10</f>
        <v>-143900</v>
      </c>
      <c r="M10" s="3"/>
      <c r="O10" s="38"/>
    </row>
    <row r="11" spans="1:15" s="4" customFormat="1" ht="19.7" customHeight="1" x14ac:dyDescent="0.3">
      <c r="A11" s="104"/>
      <c r="B11" s="106"/>
      <c r="C11" s="75"/>
      <c r="D11" s="98"/>
      <c r="E11" s="98"/>
      <c r="F11" s="98"/>
      <c r="G11" s="90"/>
      <c r="H11" s="82"/>
      <c r="I11" s="114"/>
      <c r="J11" s="98"/>
      <c r="K11" s="98"/>
      <c r="L11" s="96"/>
      <c r="M11" s="3"/>
      <c r="O11" s="38"/>
    </row>
    <row r="12" spans="1:15" s="4" customFormat="1" ht="19.7" customHeight="1" x14ac:dyDescent="0.3">
      <c r="A12" s="104"/>
      <c r="B12" s="106"/>
      <c r="C12" s="102" t="s">
        <v>25</v>
      </c>
      <c r="D12" s="93">
        <v>220980000</v>
      </c>
      <c r="E12" s="93">
        <v>220980000</v>
      </c>
      <c r="F12" s="93">
        <v>0</v>
      </c>
      <c r="G12" s="90"/>
      <c r="H12" s="82"/>
      <c r="I12" s="114" t="s">
        <v>66</v>
      </c>
      <c r="J12" s="98">
        <v>70495110</v>
      </c>
      <c r="K12" s="98">
        <v>68342910</v>
      </c>
      <c r="L12" s="96">
        <f t="shared" ref="L12" si="2">K12-J12</f>
        <v>-2152200</v>
      </c>
      <c r="M12" s="3"/>
      <c r="O12" s="38"/>
    </row>
    <row r="13" spans="1:15" s="4" customFormat="1" ht="19.7" customHeight="1" x14ac:dyDescent="0.3">
      <c r="A13" s="104"/>
      <c r="B13" s="106"/>
      <c r="C13" s="102"/>
      <c r="D13" s="98"/>
      <c r="E13" s="98"/>
      <c r="F13" s="98"/>
      <c r="G13" s="90"/>
      <c r="H13" s="82"/>
      <c r="I13" s="114"/>
      <c r="J13" s="98"/>
      <c r="K13" s="98"/>
      <c r="L13" s="96"/>
      <c r="M13" s="3"/>
      <c r="O13" s="38"/>
    </row>
    <row r="14" spans="1:15" s="4" customFormat="1" ht="19.7" customHeight="1" x14ac:dyDescent="0.3">
      <c r="A14" s="104"/>
      <c r="B14" s="106"/>
      <c r="C14" s="102"/>
      <c r="D14" s="98"/>
      <c r="E14" s="98"/>
      <c r="F14" s="98"/>
      <c r="G14" s="90"/>
      <c r="H14" s="82" t="s">
        <v>36</v>
      </c>
      <c r="I14" s="114" t="s">
        <v>11</v>
      </c>
      <c r="J14" s="98">
        <v>1278850</v>
      </c>
      <c r="K14" s="98">
        <v>1278850</v>
      </c>
      <c r="L14" s="96">
        <f t="shared" ref="L14" si="3">K14-J14</f>
        <v>0</v>
      </c>
      <c r="M14" s="3"/>
      <c r="O14" s="38"/>
    </row>
    <row r="15" spans="1:15" s="4" customFormat="1" ht="19.7" customHeight="1" x14ac:dyDescent="0.3">
      <c r="A15" s="104"/>
      <c r="B15" s="106"/>
      <c r="C15" s="74" t="s">
        <v>67</v>
      </c>
      <c r="D15" s="93">
        <v>37017000</v>
      </c>
      <c r="E15" s="93">
        <v>37017000</v>
      </c>
      <c r="F15" s="93">
        <v>0</v>
      </c>
      <c r="G15" s="90"/>
      <c r="H15" s="82"/>
      <c r="I15" s="114"/>
      <c r="J15" s="98"/>
      <c r="K15" s="98"/>
      <c r="L15" s="96"/>
      <c r="M15" s="3"/>
      <c r="O15" s="38"/>
    </row>
    <row r="16" spans="1:15" s="4" customFormat="1" ht="19.7" customHeight="1" x14ac:dyDescent="0.3">
      <c r="A16" s="104"/>
      <c r="B16" s="106"/>
      <c r="C16" s="74"/>
      <c r="D16" s="98"/>
      <c r="E16" s="98"/>
      <c r="F16" s="98"/>
      <c r="G16" s="90"/>
      <c r="H16" s="82"/>
      <c r="I16" s="114" t="s">
        <v>12</v>
      </c>
      <c r="J16" s="98">
        <v>4121150</v>
      </c>
      <c r="K16" s="98">
        <v>4121150</v>
      </c>
      <c r="L16" s="96">
        <f t="shared" ref="L16" si="4">K16-J16</f>
        <v>0</v>
      </c>
      <c r="M16" s="3"/>
      <c r="O16" s="38"/>
    </row>
    <row r="17" spans="1:15" s="4" customFormat="1" ht="19.7" customHeight="1" x14ac:dyDescent="0.3">
      <c r="A17" s="104"/>
      <c r="B17" s="106"/>
      <c r="C17" s="75"/>
      <c r="D17" s="98"/>
      <c r="E17" s="98"/>
      <c r="F17" s="98"/>
      <c r="G17" s="90"/>
      <c r="H17" s="82"/>
      <c r="I17" s="114"/>
      <c r="J17" s="98"/>
      <c r="K17" s="98"/>
      <c r="L17" s="96"/>
      <c r="M17" s="3"/>
      <c r="O17" s="38"/>
    </row>
    <row r="18" spans="1:15" s="4" customFormat="1" ht="19.7" customHeight="1" x14ac:dyDescent="0.3">
      <c r="A18" s="104"/>
      <c r="B18" s="106"/>
      <c r="C18" s="106" t="s">
        <v>47</v>
      </c>
      <c r="D18" s="98">
        <v>32813000</v>
      </c>
      <c r="E18" s="98">
        <v>32813000</v>
      </c>
      <c r="F18" s="96">
        <f t="shared" ref="F18" si="5">E18-D18</f>
        <v>0</v>
      </c>
      <c r="G18" s="90"/>
      <c r="H18" s="89" t="s">
        <v>37</v>
      </c>
      <c r="I18" s="114" t="s">
        <v>13</v>
      </c>
      <c r="J18" s="98">
        <v>28026600</v>
      </c>
      <c r="K18" s="98">
        <v>26845600</v>
      </c>
      <c r="L18" s="96">
        <f t="shared" ref="L18" si="6">K18-J18</f>
        <v>-1181000</v>
      </c>
      <c r="M18" s="3"/>
      <c r="O18" s="38"/>
    </row>
    <row r="19" spans="1:15" s="4" customFormat="1" ht="19.7" customHeight="1" x14ac:dyDescent="0.3">
      <c r="A19" s="104"/>
      <c r="B19" s="106"/>
      <c r="C19" s="106"/>
      <c r="D19" s="98"/>
      <c r="E19" s="98"/>
      <c r="F19" s="96"/>
      <c r="G19" s="90"/>
      <c r="H19" s="90"/>
      <c r="I19" s="114"/>
      <c r="J19" s="98"/>
      <c r="K19" s="98"/>
      <c r="L19" s="96"/>
      <c r="M19" s="3"/>
      <c r="O19" s="3"/>
    </row>
    <row r="20" spans="1:15" s="4" customFormat="1" ht="19.7" customHeight="1" x14ac:dyDescent="0.3">
      <c r="A20" s="104"/>
      <c r="B20" s="106"/>
      <c r="C20" s="106"/>
      <c r="D20" s="98"/>
      <c r="E20" s="98"/>
      <c r="F20" s="96"/>
      <c r="G20" s="90"/>
      <c r="H20" s="90"/>
      <c r="I20" s="114" t="s">
        <v>14</v>
      </c>
      <c r="J20" s="98">
        <v>18465300</v>
      </c>
      <c r="K20" s="98">
        <v>18465300</v>
      </c>
      <c r="L20" s="96">
        <f t="shared" ref="L20" si="7">K20-J20</f>
        <v>0</v>
      </c>
      <c r="M20" s="3"/>
    </row>
    <row r="21" spans="1:15" s="4" customFormat="1" ht="19.7" customHeight="1" x14ac:dyDescent="0.3">
      <c r="A21" s="104"/>
      <c r="B21" s="106"/>
      <c r="C21" s="102" t="s">
        <v>48</v>
      </c>
      <c r="D21" s="98">
        <v>78688000</v>
      </c>
      <c r="E21" s="98">
        <v>78688000</v>
      </c>
      <c r="F21" s="96">
        <f t="shared" ref="F21" si="8">E21-D21</f>
        <v>0</v>
      </c>
      <c r="G21" s="90"/>
      <c r="H21" s="90"/>
      <c r="I21" s="114"/>
      <c r="J21" s="98"/>
      <c r="K21" s="98"/>
      <c r="L21" s="96"/>
      <c r="M21" s="3"/>
    </row>
    <row r="22" spans="1:15" s="4" customFormat="1" ht="19.7" customHeight="1" x14ac:dyDescent="0.3">
      <c r="A22" s="104"/>
      <c r="B22" s="106"/>
      <c r="C22" s="102"/>
      <c r="D22" s="98"/>
      <c r="E22" s="98"/>
      <c r="F22" s="96"/>
      <c r="G22" s="90"/>
      <c r="H22" s="90"/>
      <c r="I22" s="114" t="s">
        <v>96</v>
      </c>
      <c r="J22" s="98">
        <v>1200000</v>
      </c>
      <c r="K22" s="98">
        <v>1200000</v>
      </c>
      <c r="L22" s="96">
        <f t="shared" ref="L22" si="9">K22-J22</f>
        <v>0</v>
      </c>
      <c r="M22" s="3"/>
    </row>
    <row r="23" spans="1:15" s="4" customFormat="1" ht="19.7" customHeight="1" x14ac:dyDescent="0.3">
      <c r="A23" s="104"/>
      <c r="B23" s="106"/>
      <c r="C23" s="102"/>
      <c r="D23" s="98"/>
      <c r="E23" s="98"/>
      <c r="F23" s="96"/>
      <c r="G23" s="90"/>
      <c r="H23" s="90"/>
      <c r="I23" s="114"/>
      <c r="J23" s="98"/>
      <c r="K23" s="98"/>
      <c r="L23" s="96"/>
      <c r="M23" s="3"/>
    </row>
    <row r="24" spans="1:15" s="4" customFormat="1" ht="19.7" customHeight="1" x14ac:dyDescent="0.3">
      <c r="A24" s="104"/>
      <c r="B24" s="106"/>
      <c r="C24" s="106" t="s">
        <v>57</v>
      </c>
      <c r="D24" s="98">
        <v>24500000</v>
      </c>
      <c r="E24" s="98">
        <v>24500000</v>
      </c>
      <c r="F24" s="96">
        <f t="shared" ref="F24" si="10">E24-D24</f>
        <v>0</v>
      </c>
      <c r="G24" s="90"/>
      <c r="H24" s="90"/>
      <c r="I24" s="114" t="s">
        <v>15</v>
      </c>
      <c r="J24" s="98">
        <v>10557730</v>
      </c>
      <c r="K24" s="98">
        <v>10557730</v>
      </c>
      <c r="L24" s="96">
        <f t="shared" ref="L24" si="11">K24-J24</f>
        <v>0</v>
      </c>
      <c r="M24" s="3"/>
    </row>
    <row r="25" spans="1:15" s="4" customFormat="1" ht="19.7" customHeight="1" x14ac:dyDescent="0.3">
      <c r="A25" s="104"/>
      <c r="B25" s="106"/>
      <c r="C25" s="102"/>
      <c r="D25" s="98"/>
      <c r="E25" s="98"/>
      <c r="F25" s="96"/>
      <c r="G25" s="90"/>
      <c r="H25" s="90"/>
      <c r="I25" s="114"/>
      <c r="J25" s="98"/>
      <c r="K25" s="98"/>
      <c r="L25" s="96"/>
      <c r="M25" s="3"/>
    </row>
    <row r="26" spans="1:15" s="4" customFormat="1" ht="19.7" customHeight="1" x14ac:dyDescent="0.3">
      <c r="A26" s="104"/>
      <c r="B26" s="106"/>
      <c r="C26" s="102"/>
      <c r="D26" s="98"/>
      <c r="E26" s="98"/>
      <c r="F26" s="96"/>
      <c r="G26" s="90"/>
      <c r="H26" s="90"/>
      <c r="I26" s="114" t="s">
        <v>16</v>
      </c>
      <c r="J26" s="98">
        <v>2050020</v>
      </c>
      <c r="K26" s="98">
        <v>2050020</v>
      </c>
      <c r="L26" s="96">
        <f t="shared" ref="L26" si="12">K26-J26</f>
        <v>0</v>
      </c>
      <c r="M26" s="3"/>
    </row>
    <row r="27" spans="1:15" s="4" customFormat="1" ht="19.7" customHeight="1" x14ac:dyDescent="0.3">
      <c r="A27" s="104"/>
      <c r="B27" s="106"/>
      <c r="C27" s="102" t="s">
        <v>41</v>
      </c>
      <c r="D27" s="98">
        <v>16670000</v>
      </c>
      <c r="E27" s="98">
        <v>16670000</v>
      </c>
      <c r="F27" s="96">
        <f t="shared" ref="F27" si="13">E27-D27</f>
        <v>0</v>
      </c>
      <c r="G27" s="90"/>
      <c r="H27" s="90"/>
      <c r="I27" s="114"/>
      <c r="J27" s="98"/>
      <c r="K27" s="98"/>
      <c r="L27" s="96"/>
      <c r="M27" s="3"/>
    </row>
    <row r="28" spans="1:15" s="4" customFormat="1" ht="19.7" customHeight="1" x14ac:dyDescent="0.3">
      <c r="A28" s="104"/>
      <c r="B28" s="106"/>
      <c r="C28" s="102"/>
      <c r="D28" s="98"/>
      <c r="E28" s="98"/>
      <c r="F28" s="96"/>
      <c r="G28" s="90"/>
      <c r="H28" s="90"/>
      <c r="I28" s="114" t="s">
        <v>17</v>
      </c>
      <c r="J28" s="98">
        <v>263000</v>
      </c>
      <c r="K28" s="98">
        <v>263000</v>
      </c>
      <c r="L28" s="96">
        <f t="shared" ref="L28" si="14">K28-J28</f>
        <v>0</v>
      </c>
      <c r="M28" s="3"/>
    </row>
    <row r="29" spans="1:15" s="4" customFormat="1" ht="19.7" customHeight="1" x14ac:dyDescent="0.3">
      <c r="A29" s="104"/>
      <c r="B29" s="106"/>
      <c r="C29" s="102"/>
      <c r="D29" s="98"/>
      <c r="E29" s="98"/>
      <c r="F29" s="96"/>
      <c r="G29" s="90"/>
      <c r="H29" s="90"/>
      <c r="I29" s="114"/>
      <c r="J29" s="98"/>
      <c r="K29" s="98"/>
      <c r="L29" s="96"/>
      <c r="M29" s="3"/>
    </row>
    <row r="30" spans="1:15" s="4" customFormat="1" ht="19.7" customHeight="1" x14ac:dyDescent="0.3">
      <c r="A30" s="104"/>
      <c r="B30" s="106"/>
      <c r="C30" s="102" t="s">
        <v>72</v>
      </c>
      <c r="D30" s="98">
        <v>9717000</v>
      </c>
      <c r="E30" s="98">
        <v>9717000</v>
      </c>
      <c r="F30" s="96">
        <f t="shared" ref="F30" si="15">E30-D30</f>
        <v>0</v>
      </c>
      <c r="G30" s="90"/>
      <c r="H30" s="90"/>
      <c r="I30" s="114" t="s">
        <v>18</v>
      </c>
      <c r="J30" s="98">
        <v>14834000</v>
      </c>
      <c r="K30" s="98">
        <v>14834000</v>
      </c>
      <c r="L30" s="96">
        <f t="shared" ref="L30" si="16">K30-J30</f>
        <v>0</v>
      </c>
      <c r="M30" s="3"/>
    </row>
    <row r="31" spans="1:15" s="4" customFormat="1" ht="19.7" customHeight="1" x14ac:dyDescent="0.3">
      <c r="A31" s="104"/>
      <c r="B31" s="106"/>
      <c r="C31" s="102"/>
      <c r="D31" s="98"/>
      <c r="E31" s="98"/>
      <c r="F31" s="96"/>
      <c r="G31" s="91"/>
      <c r="H31" s="91"/>
      <c r="I31" s="114"/>
      <c r="J31" s="98"/>
      <c r="K31" s="98"/>
      <c r="L31" s="96"/>
      <c r="M31" s="3"/>
    </row>
    <row r="32" spans="1:15" s="4" customFormat="1" ht="19.7" customHeight="1" x14ac:dyDescent="0.3">
      <c r="A32" s="104"/>
      <c r="B32" s="106"/>
      <c r="C32" s="102"/>
      <c r="D32" s="98"/>
      <c r="E32" s="98"/>
      <c r="F32" s="96"/>
      <c r="G32" s="82" t="s">
        <v>38</v>
      </c>
      <c r="H32" s="88" t="s">
        <v>39</v>
      </c>
      <c r="I32" s="114" t="s">
        <v>55</v>
      </c>
      <c r="J32" s="98">
        <v>6320000</v>
      </c>
      <c r="K32" s="98">
        <v>6320000</v>
      </c>
      <c r="L32" s="96">
        <f t="shared" ref="L32" si="17">K32-J32</f>
        <v>0</v>
      </c>
      <c r="M32" s="3"/>
    </row>
    <row r="33" spans="1:13" s="4" customFormat="1" ht="19.7" customHeight="1" x14ac:dyDescent="0.3">
      <c r="A33" s="104"/>
      <c r="B33" s="106"/>
      <c r="C33" s="106" t="s">
        <v>68</v>
      </c>
      <c r="D33" s="98">
        <v>7686000</v>
      </c>
      <c r="E33" s="98">
        <v>7686000</v>
      </c>
      <c r="F33" s="96">
        <f t="shared" ref="F33" si="18">E33-D33</f>
        <v>0</v>
      </c>
      <c r="G33" s="82"/>
      <c r="H33" s="88"/>
      <c r="I33" s="114"/>
      <c r="J33" s="98"/>
      <c r="K33" s="98"/>
      <c r="L33" s="96"/>
      <c r="M33" s="3"/>
    </row>
    <row r="34" spans="1:13" s="4" customFormat="1" ht="19.7" customHeight="1" x14ac:dyDescent="0.3">
      <c r="A34" s="104"/>
      <c r="B34" s="106"/>
      <c r="C34" s="102"/>
      <c r="D34" s="98"/>
      <c r="E34" s="98"/>
      <c r="F34" s="96"/>
      <c r="G34" s="82"/>
      <c r="H34" s="88"/>
      <c r="I34" s="114" t="s">
        <v>97</v>
      </c>
      <c r="J34" s="98">
        <v>1800000</v>
      </c>
      <c r="K34" s="98">
        <v>1800000</v>
      </c>
      <c r="L34" s="96">
        <f t="shared" ref="L34" si="19">K34-J34</f>
        <v>0</v>
      </c>
      <c r="M34" s="3"/>
    </row>
    <row r="35" spans="1:13" s="4" customFormat="1" ht="19.7" customHeight="1" x14ac:dyDescent="0.3">
      <c r="A35" s="104"/>
      <c r="B35" s="106"/>
      <c r="C35" s="102"/>
      <c r="D35" s="98"/>
      <c r="E35" s="98"/>
      <c r="F35" s="96"/>
      <c r="G35" s="82"/>
      <c r="H35" s="88"/>
      <c r="I35" s="114"/>
      <c r="J35" s="98"/>
      <c r="K35" s="98"/>
      <c r="L35" s="96"/>
      <c r="M35" s="3"/>
    </row>
    <row r="36" spans="1:13" s="4" customFormat="1" ht="19.7" customHeight="1" x14ac:dyDescent="0.3">
      <c r="A36" s="104"/>
      <c r="B36" s="106"/>
      <c r="C36" s="113" t="s">
        <v>69</v>
      </c>
      <c r="D36" s="98">
        <v>26000000</v>
      </c>
      <c r="E36" s="98">
        <v>26000000</v>
      </c>
      <c r="F36" s="96">
        <f t="shared" ref="F36" si="20">E36-D36</f>
        <v>0</v>
      </c>
      <c r="G36" s="82"/>
      <c r="H36" s="88"/>
      <c r="I36" s="102" t="s">
        <v>56</v>
      </c>
      <c r="J36" s="98">
        <v>2000000</v>
      </c>
      <c r="K36" s="98">
        <v>2000000</v>
      </c>
      <c r="L36" s="96">
        <f t="shared" ref="L36" si="21">K36-J36</f>
        <v>0</v>
      </c>
      <c r="M36" s="3"/>
    </row>
    <row r="37" spans="1:13" s="4" customFormat="1" ht="19.7" customHeight="1" x14ac:dyDescent="0.3">
      <c r="A37" s="104"/>
      <c r="B37" s="106"/>
      <c r="C37" s="113"/>
      <c r="D37" s="98"/>
      <c r="E37" s="98"/>
      <c r="F37" s="96"/>
      <c r="G37" s="82"/>
      <c r="H37" s="88"/>
      <c r="I37" s="102"/>
      <c r="J37" s="98"/>
      <c r="K37" s="98"/>
      <c r="L37" s="96"/>
      <c r="M37" s="3"/>
    </row>
    <row r="38" spans="1:13" s="4" customFormat="1" ht="19.7" customHeight="1" x14ac:dyDescent="0.3">
      <c r="A38" s="104"/>
      <c r="B38" s="106"/>
      <c r="C38" s="113"/>
      <c r="D38" s="98"/>
      <c r="E38" s="98"/>
      <c r="F38" s="96"/>
      <c r="G38" s="82" t="s">
        <v>40</v>
      </c>
      <c r="H38" s="82" t="s">
        <v>40</v>
      </c>
      <c r="I38" s="112" t="s">
        <v>53</v>
      </c>
      <c r="J38" s="98">
        <v>70000000</v>
      </c>
      <c r="K38" s="98">
        <v>70000000</v>
      </c>
      <c r="L38" s="96">
        <f t="shared" ref="L38" si="22">K38-J38</f>
        <v>0</v>
      </c>
      <c r="M38" s="3"/>
    </row>
    <row r="39" spans="1:13" s="4" customFormat="1" ht="19.7" customHeight="1" x14ac:dyDescent="0.3">
      <c r="A39" s="104"/>
      <c r="B39" s="106"/>
      <c r="C39" s="106" t="s">
        <v>52</v>
      </c>
      <c r="D39" s="98">
        <v>13000000</v>
      </c>
      <c r="E39" s="98">
        <v>13000000</v>
      </c>
      <c r="F39" s="96">
        <f t="shared" ref="F39" si="23">E39-D39</f>
        <v>0</v>
      </c>
      <c r="G39" s="82"/>
      <c r="H39" s="82"/>
      <c r="I39" s="112"/>
      <c r="J39" s="98"/>
      <c r="K39" s="98"/>
      <c r="L39" s="96"/>
      <c r="M39" s="3"/>
    </row>
    <row r="40" spans="1:13" s="4" customFormat="1" ht="19.7" customHeight="1" x14ac:dyDescent="0.3">
      <c r="A40" s="104"/>
      <c r="B40" s="106"/>
      <c r="C40" s="102"/>
      <c r="D40" s="98"/>
      <c r="E40" s="98"/>
      <c r="F40" s="96"/>
      <c r="G40" s="82"/>
      <c r="H40" s="82"/>
      <c r="I40" s="111" t="s">
        <v>81</v>
      </c>
      <c r="J40" s="98">
        <v>8000000</v>
      </c>
      <c r="K40" s="98">
        <v>8000000</v>
      </c>
      <c r="L40" s="96">
        <f t="shared" ref="L40" si="24">K40-J40</f>
        <v>0</v>
      </c>
      <c r="M40" s="3"/>
    </row>
    <row r="41" spans="1:13" s="4" customFormat="1" ht="19.7" customHeight="1" x14ac:dyDescent="0.3">
      <c r="A41" s="104"/>
      <c r="B41" s="106"/>
      <c r="C41" s="102"/>
      <c r="D41" s="98"/>
      <c r="E41" s="98"/>
      <c r="F41" s="96"/>
      <c r="G41" s="82"/>
      <c r="H41" s="82"/>
      <c r="I41" s="112"/>
      <c r="J41" s="98"/>
      <c r="K41" s="98"/>
      <c r="L41" s="96"/>
      <c r="M41" s="3"/>
    </row>
    <row r="42" spans="1:13" s="4" customFormat="1" ht="19.7" customHeight="1" x14ac:dyDescent="0.3">
      <c r="A42" s="104"/>
      <c r="B42" s="106"/>
      <c r="C42" s="102" t="s">
        <v>77</v>
      </c>
      <c r="D42" s="98">
        <v>10960000</v>
      </c>
      <c r="E42" s="98">
        <v>10960000</v>
      </c>
      <c r="F42" s="96">
        <f t="shared" ref="F42" si="25">E42-D42</f>
        <v>0</v>
      </c>
      <c r="G42" s="82"/>
      <c r="H42" s="82"/>
      <c r="I42" s="107" t="s">
        <v>25</v>
      </c>
      <c r="J42" s="109">
        <v>3500000</v>
      </c>
      <c r="K42" s="109">
        <v>3500000</v>
      </c>
      <c r="L42" s="94">
        <f t="shared" ref="L42" si="26">K42-J42</f>
        <v>0</v>
      </c>
      <c r="M42" s="3"/>
    </row>
    <row r="43" spans="1:13" s="4" customFormat="1" ht="19.7" customHeight="1" x14ac:dyDescent="0.3">
      <c r="A43" s="104"/>
      <c r="B43" s="106"/>
      <c r="C43" s="102"/>
      <c r="D43" s="98"/>
      <c r="E43" s="98"/>
      <c r="F43" s="96"/>
      <c r="G43" s="82"/>
      <c r="H43" s="82"/>
      <c r="I43" s="108"/>
      <c r="J43" s="110"/>
      <c r="K43" s="110"/>
      <c r="L43" s="95"/>
      <c r="M43" s="3"/>
    </row>
    <row r="44" spans="1:13" s="4" customFormat="1" ht="19.7" customHeight="1" x14ac:dyDescent="0.3">
      <c r="A44" s="104"/>
      <c r="B44" s="106"/>
      <c r="C44" s="102"/>
      <c r="D44" s="98"/>
      <c r="E44" s="98"/>
      <c r="F44" s="96"/>
      <c r="G44" s="82"/>
      <c r="H44" s="82"/>
      <c r="I44" s="107" t="s">
        <v>41</v>
      </c>
      <c r="J44" s="92">
        <v>16670000</v>
      </c>
      <c r="K44" s="92">
        <v>16670000</v>
      </c>
      <c r="L44" s="94">
        <f t="shared" ref="L44" si="27">K44-J44</f>
        <v>0</v>
      </c>
      <c r="M44" s="3"/>
    </row>
    <row r="45" spans="1:13" s="4" customFormat="1" ht="19.7" customHeight="1" x14ac:dyDescent="0.3">
      <c r="A45" s="104"/>
      <c r="B45" s="106"/>
      <c r="C45" s="106" t="s">
        <v>70</v>
      </c>
      <c r="D45" s="98">
        <v>27360000</v>
      </c>
      <c r="E45" s="98">
        <v>27360000</v>
      </c>
      <c r="F45" s="96">
        <f t="shared" ref="F45" si="28">E45-D45</f>
        <v>0</v>
      </c>
      <c r="G45" s="82"/>
      <c r="H45" s="82"/>
      <c r="I45" s="108"/>
      <c r="J45" s="93"/>
      <c r="K45" s="93"/>
      <c r="L45" s="95"/>
      <c r="M45" s="3"/>
    </row>
    <row r="46" spans="1:13" s="4" customFormat="1" ht="19.7" customHeight="1" x14ac:dyDescent="0.3">
      <c r="A46" s="104"/>
      <c r="B46" s="106"/>
      <c r="C46" s="102"/>
      <c r="D46" s="98"/>
      <c r="E46" s="98"/>
      <c r="F46" s="96"/>
      <c r="G46" s="82"/>
      <c r="H46" s="82"/>
      <c r="I46" s="99" t="s">
        <v>80</v>
      </c>
      <c r="J46" s="92">
        <v>18480000</v>
      </c>
      <c r="K46" s="92">
        <v>18480000</v>
      </c>
      <c r="L46" s="94">
        <f t="shared" ref="L46" si="29">K46-J46</f>
        <v>0</v>
      </c>
      <c r="M46" s="3"/>
    </row>
    <row r="47" spans="1:13" s="4" customFormat="1" ht="19.7" customHeight="1" x14ac:dyDescent="0.3">
      <c r="A47" s="104"/>
      <c r="B47" s="106"/>
      <c r="C47" s="102"/>
      <c r="D47" s="98"/>
      <c r="E47" s="98"/>
      <c r="F47" s="96"/>
      <c r="G47" s="82"/>
      <c r="H47" s="82"/>
      <c r="I47" s="100"/>
      <c r="J47" s="93"/>
      <c r="K47" s="93"/>
      <c r="L47" s="95"/>
      <c r="M47" s="3"/>
    </row>
    <row r="48" spans="1:13" s="4" customFormat="1" ht="19.7" customHeight="1" x14ac:dyDescent="0.3">
      <c r="A48" s="104"/>
      <c r="B48" s="106"/>
      <c r="C48" s="97" t="s">
        <v>88</v>
      </c>
      <c r="D48" s="98">
        <v>400000</v>
      </c>
      <c r="E48" s="98">
        <v>400000</v>
      </c>
      <c r="F48" s="98">
        <f t="shared" ref="F48" si="30">E48-D48</f>
        <v>0</v>
      </c>
      <c r="G48" s="82"/>
      <c r="H48" s="82"/>
      <c r="I48" s="99" t="s">
        <v>68</v>
      </c>
      <c r="J48" s="92">
        <v>6902000</v>
      </c>
      <c r="K48" s="92">
        <v>6902000</v>
      </c>
      <c r="L48" s="94">
        <f>K48-J48</f>
        <v>0</v>
      </c>
      <c r="M48" s="3"/>
    </row>
    <row r="49" spans="1:13" s="4" customFormat="1" ht="19.7" customHeight="1" x14ac:dyDescent="0.3">
      <c r="A49" s="104"/>
      <c r="B49" s="106"/>
      <c r="C49" s="74"/>
      <c r="D49" s="98"/>
      <c r="E49" s="98"/>
      <c r="F49" s="98"/>
      <c r="G49" s="82"/>
      <c r="H49" s="82"/>
      <c r="I49" s="100"/>
      <c r="J49" s="93"/>
      <c r="K49" s="93"/>
      <c r="L49" s="95"/>
      <c r="M49" s="3"/>
    </row>
    <row r="50" spans="1:13" s="4" customFormat="1" ht="19.7" customHeight="1" x14ac:dyDescent="0.3">
      <c r="A50" s="104"/>
      <c r="B50" s="106"/>
      <c r="C50" s="75"/>
      <c r="D50" s="98"/>
      <c r="E50" s="98"/>
      <c r="F50" s="98"/>
      <c r="G50" s="82"/>
      <c r="H50" s="82"/>
      <c r="I50" s="99" t="s">
        <v>43</v>
      </c>
      <c r="J50" s="92">
        <v>16550000</v>
      </c>
      <c r="K50" s="92">
        <v>16550000</v>
      </c>
      <c r="L50" s="94">
        <f t="shared" ref="L50" si="31">K50-J50</f>
        <v>0</v>
      </c>
      <c r="M50" s="3"/>
    </row>
    <row r="51" spans="1:13" s="4" customFormat="1" ht="19.7" customHeight="1" x14ac:dyDescent="0.3">
      <c r="A51" s="104"/>
      <c r="B51" s="106"/>
      <c r="C51" s="106" t="s">
        <v>89</v>
      </c>
      <c r="D51" s="98">
        <v>18900000</v>
      </c>
      <c r="E51" s="98">
        <v>18900000</v>
      </c>
      <c r="F51" s="96">
        <f t="shared" ref="F51" si="32">E51-D51</f>
        <v>0</v>
      </c>
      <c r="G51" s="82"/>
      <c r="H51" s="82"/>
      <c r="I51" s="100"/>
      <c r="J51" s="93"/>
      <c r="K51" s="93"/>
      <c r="L51" s="95"/>
      <c r="M51" s="3"/>
    </row>
    <row r="52" spans="1:13" s="4" customFormat="1" ht="19.7" customHeight="1" x14ac:dyDescent="0.3">
      <c r="A52" s="104"/>
      <c r="B52" s="106"/>
      <c r="C52" s="102"/>
      <c r="D52" s="98"/>
      <c r="E52" s="98"/>
      <c r="F52" s="96"/>
      <c r="G52" s="82"/>
      <c r="H52" s="82"/>
      <c r="I52" s="99" t="s">
        <v>93</v>
      </c>
      <c r="J52" s="92">
        <v>5700000</v>
      </c>
      <c r="K52" s="92">
        <v>5300000</v>
      </c>
      <c r="L52" s="94">
        <f t="shared" ref="L52" si="33">K52-J52</f>
        <v>-400000</v>
      </c>
      <c r="M52" s="3"/>
    </row>
    <row r="53" spans="1:13" s="4" customFormat="1" ht="19.7" customHeight="1" x14ac:dyDescent="0.3">
      <c r="A53" s="104"/>
      <c r="B53" s="106"/>
      <c r="C53" s="102"/>
      <c r="D53" s="98"/>
      <c r="E53" s="98"/>
      <c r="F53" s="96"/>
      <c r="G53" s="82"/>
      <c r="H53" s="82"/>
      <c r="I53" s="100"/>
      <c r="J53" s="93"/>
      <c r="K53" s="93"/>
      <c r="L53" s="95"/>
      <c r="M53" s="3"/>
    </row>
    <row r="54" spans="1:13" s="4" customFormat="1" ht="33.950000000000003" customHeight="1" x14ac:dyDescent="0.3">
      <c r="A54" s="105"/>
      <c r="B54" s="106"/>
      <c r="C54" s="44" t="s">
        <v>21</v>
      </c>
      <c r="D54" s="48">
        <f>SUM(D6:D53)</f>
        <v>1134765000</v>
      </c>
      <c r="E54" s="48">
        <f>SUM(E6:E53)</f>
        <v>1134765000</v>
      </c>
      <c r="F54" s="60">
        <f t="shared" ref="F54:F62" si="34">E54-D54</f>
        <v>0</v>
      </c>
      <c r="G54" s="83" t="s">
        <v>21</v>
      </c>
      <c r="H54" s="84"/>
      <c r="I54" s="85"/>
      <c r="J54" s="50">
        <f>SUM(J6:J53)</f>
        <v>1161273560</v>
      </c>
      <c r="K54" s="50">
        <f>SUM(K6:K53)</f>
        <v>1145795720</v>
      </c>
      <c r="L54" s="61">
        <f>K54-J54</f>
        <v>-15477840</v>
      </c>
      <c r="M54" s="3"/>
    </row>
    <row r="55" spans="1:13" s="4" customFormat="1" ht="20.25" customHeight="1" x14ac:dyDescent="0.3">
      <c r="A55" s="76" t="s">
        <v>98</v>
      </c>
      <c r="B55" s="77"/>
      <c r="C55" s="40" t="s">
        <v>90</v>
      </c>
      <c r="D55" s="49">
        <v>1258560</v>
      </c>
      <c r="E55" s="49">
        <v>1258560</v>
      </c>
      <c r="F55" s="59">
        <f t="shared" si="34"/>
        <v>0</v>
      </c>
      <c r="G55" s="76" t="s">
        <v>91</v>
      </c>
      <c r="H55" s="77"/>
      <c r="I55" s="73" t="s">
        <v>91</v>
      </c>
      <c r="J55" s="73" t="s">
        <v>91</v>
      </c>
      <c r="K55" s="73" t="s">
        <v>91</v>
      </c>
      <c r="L55" s="73" t="s">
        <v>91</v>
      </c>
      <c r="M55" s="3"/>
    </row>
    <row r="56" spans="1:13" s="4" customFormat="1" ht="20.25" customHeight="1" x14ac:dyDescent="0.3">
      <c r="A56" s="80"/>
      <c r="B56" s="81"/>
      <c r="C56" s="43" t="s">
        <v>21</v>
      </c>
      <c r="D56" s="50">
        <f>SUM(D55)</f>
        <v>1258560</v>
      </c>
      <c r="E56" s="50">
        <f>SUM(E55)</f>
        <v>1258560</v>
      </c>
      <c r="F56" s="61">
        <f t="shared" si="34"/>
        <v>0</v>
      </c>
      <c r="G56" s="78"/>
      <c r="H56" s="79"/>
      <c r="I56" s="74"/>
      <c r="J56" s="74"/>
      <c r="K56" s="74"/>
      <c r="L56" s="74"/>
      <c r="M56" s="3"/>
    </row>
    <row r="57" spans="1:13" s="4" customFormat="1" ht="20.25" customHeight="1" x14ac:dyDescent="0.3">
      <c r="A57" s="76" t="s">
        <v>43</v>
      </c>
      <c r="B57" s="77"/>
      <c r="C57" s="40" t="s">
        <v>43</v>
      </c>
      <c r="D57" s="49">
        <v>16550000</v>
      </c>
      <c r="E57" s="49">
        <v>16550000</v>
      </c>
      <c r="F57" s="59">
        <f t="shared" si="34"/>
        <v>0</v>
      </c>
      <c r="G57" s="78"/>
      <c r="H57" s="79"/>
      <c r="I57" s="74"/>
      <c r="J57" s="74"/>
      <c r="K57" s="74"/>
      <c r="L57" s="74"/>
      <c r="M57" s="3"/>
    </row>
    <row r="58" spans="1:13" s="4" customFormat="1" ht="20.25" customHeight="1" x14ac:dyDescent="0.3">
      <c r="A58" s="80"/>
      <c r="B58" s="81"/>
      <c r="C58" s="43" t="s">
        <v>21</v>
      </c>
      <c r="D58" s="50">
        <f>SUM(D57)</f>
        <v>16550000</v>
      </c>
      <c r="E58" s="50">
        <f>SUM(E57)</f>
        <v>16550000</v>
      </c>
      <c r="F58" s="61">
        <f t="shared" si="34"/>
        <v>0</v>
      </c>
      <c r="G58" s="78"/>
      <c r="H58" s="79"/>
      <c r="I58" s="74"/>
      <c r="J58" s="74"/>
      <c r="K58" s="74"/>
      <c r="L58" s="74"/>
    </row>
    <row r="59" spans="1:13" s="4" customFormat="1" ht="20.25" customHeight="1" x14ac:dyDescent="0.3">
      <c r="A59" s="101" t="s">
        <v>44</v>
      </c>
      <c r="B59" s="101"/>
      <c r="C59" s="67" t="s">
        <v>51</v>
      </c>
      <c r="D59" s="68">
        <v>8700000</v>
      </c>
      <c r="E59" s="68">
        <v>8300000</v>
      </c>
      <c r="F59" s="69">
        <f t="shared" si="34"/>
        <v>-400000</v>
      </c>
      <c r="G59" s="78"/>
      <c r="H59" s="79"/>
      <c r="I59" s="74"/>
      <c r="J59" s="74"/>
      <c r="K59" s="74"/>
      <c r="L59" s="74"/>
    </row>
    <row r="60" spans="1:13" s="4" customFormat="1" ht="20.25" customHeight="1" x14ac:dyDescent="0.3">
      <c r="A60" s="101"/>
      <c r="B60" s="101"/>
      <c r="C60" s="43" t="s">
        <v>21</v>
      </c>
      <c r="D60" s="50">
        <f>D59</f>
        <v>8700000</v>
      </c>
      <c r="E60" s="50">
        <f>E59</f>
        <v>8300000</v>
      </c>
      <c r="F60" s="61">
        <f t="shared" si="34"/>
        <v>-400000</v>
      </c>
      <c r="G60" s="80"/>
      <c r="H60" s="81"/>
      <c r="I60" s="75"/>
      <c r="J60" s="75"/>
      <c r="K60" s="75"/>
      <c r="L60" s="75"/>
    </row>
    <row r="61" spans="1:13" s="4" customFormat="1" ht="20.25" customHeight="1" x14ac:dyDescent="0.3">
      <c r="A61" s="102" t="s">
        <v>71</v>
      </c>
      <c r="B61" s="102"/>
      <c r="C61" s="18" t="s">
        <v>46</v>
      </c>
      <c r="D61" s="49">
        <v>16440</v>
      </c>
      <c r="E61" s="49">
        <v>5121</v>
      </c>
      <c r="F61" s="59">
        <f t="shared" si="34"/>
        <v>-11319</v>
      </c>
      <c r="G61" s="102" t="s">
        <v>71</v>
      </c>
      <c r="H61" s="102"/>
      <c r="I61" s="18" t="s">
        <v>46</v>
      </c>
      <c r="J61" s="49">
        <v>16440</v>
      </c>
      <c r="K61" s="49">
        <v>0</v>
      </c>
      <c r="L61" s="62">
        <f t="shared" ref="L61:L62" si="35">K61-J61</f>
        <v>-16440</v>
      </c>
    </row>
    <row r="62" spans="1:13" s="4" customFormat="1" ht="20.25" customHeight="1" x14ac:dyDescent="0.3">
      <c r="A62" s="102"/>
      <c r="B62" s="102"/>
      <c r="C62" s="43" t="s">
        <v>21</v>
      </c>
      <c r="D62" s="50">
        <f>SUM(D61:D61)</f>
        <v>16440</v>
      </c>
      <c r="E62" s="50">
        <f>SUM(E61:E61)</f>
        <v>5121</v>
      </c>
      <c r="F62" s="61">
        <f t="shared" si="34"/>
        <v>-11319</v>
      </c>
      <c r="G62" s="102"/>
      <c r="H62" s="102"/>
      <c r="I62" s="43" t="s">
        <v>21</v>
      </c>
      <c r="J62" s="50">
        <f>SUM(J61:J61)</f>
        <v>16440</v>
      </c>
      <c r="K62" s="50">
        <f>SUM(K61:K61)</f>
        <v>0</v>
      </c>
      <c r="L62" s="61">
        <f t="shared" si="35"/>
        <v>-16440</v>
      </c>
    </row>
    <row r="63" spans="1:13" x14ac:dyDescent="0.3">
      <c r="D63" s="35"/>
      <c r="E63" s="35"/>
      <c r="F63" s="35"/>
      <c r="G63" s="35"/>
      <c r="H63" s="35"/>
      <c r="I63" s="36"/>
      <c r="J63" s="35"/>
      <c r="K63" s="35"/>
      <c r="L63" s="35"/>
      <c r="M63" s="5"/>
    </row>
  </sheetData>
  <mergeCells count="187">
    <mergeCell ref="A1:L1"/>
    <mergeCell ref="A3:F3"/>
    <mergeCell ref="G3:L3"/>
    <mergeCell ref="A5:C5"/>
    <mergeCell ref="G5:I5"/>
    <mergeCell ref="C6:C8"/>
    <mergeCell ref="D6:D8"/>
    <mergeCell ref="E6:E8"/>
    <mergeCell ref="L6:L7"/>
    <mergeCell ref="I8:I9"/>
    <mergeCell ref="J8:J9"/>
    <mergeCell ref="K8:K9"/>
    <mergeCell ref="L8:L9"/>
    <mergeCell ref="C9:C11"/>
    <mergeCell ref="D9:D11"/>
    <mergeCell ref="E9:E11"/>
    <mergeCell ref="F9:F11"/>
    <mergeCell ref="I10:I11"/>
    <mergeCell ref="F6:F8"/>
    <mergeCell ref="H6:H13"/>
    <mergeCell ref="I6:I7"/>
    <mergeCell ref="J6:J7"/>
    <mergeCell ref="K6:K7"/>
    <mergeCell ref="J10:J11"/>
    <mergeCell ref="K10:K11"/>
    <mergeCell ref="I14:I15"/>
    <mergeCell ref="J14:J15"/>
    <mergeCell ref="L10:L11"/>
    <mergeCell ref="C12:C14"/>
    <mergeCell ref="D12:D14"/>
    <mergeCell ref="E12:E14"/>
    <mergeCell ref="F12:F14"/>
    <mergeCell ref="I12:I13"/>
    <mergeCell ref="J12:J13"/>
    <mergeCell ref="K12:K13"/>
    <mergeCell ref="L12:L13"/>
    <mergeCell ref="H14:H17"/>
    <mergeCell ref="K14:K15"/>
    <mergeCell ref="L14:L15"/>
    <mergeCell ref="C15:C17"/>
    <mergeCell ref="D15:D17"/>
    <mergeCell ref="E15:E17"/>
    <mergeCell ref="F15:F17"/>
    <mergeCell ref="I16:I17"/>
    <mergeCell ref="J16:J17"/>
    <mergeCell ref="K16:K17"/>
    <mergeCell ref="L16:L17"/>
    <mergeCell ref="J18:J19"/>
    <mergeCell ref="K18:K19"/>
    <mergeCell ref="L18:L19"/>
    <mergeCell ref="I20:I21"/>
    <mergeCell ref="J20:J21"/>
    <mergeCell ref="K20:K21"/>
    <mergeCell ref="L20:L21"/>
    <mergeCell ref="C18:C20"/>
    <mergeCell ref="D18:D20"/>
    <mergeCell ref="E18:E20"/>
    <mergeCell ref="F18:F20"/>
    <mergeCell ref="I18:I19"/>
    <mergeCell ref="C21:C23"/>
    <mergeCell ref="D21:D23"/>
    <mergeCell ref="E21:E23"/>
    <mergeCell ref="F21:F23"/>
    <mergeCell ref="I22:I23"/>
    <mergeCell ref="J22:J23"/>
    <mergeCell ref="K22:K23"/>
    <mergeCell ref="L22:L23"/>
    <mergeCell ref="K30:K31"/>
    <mergeCell ref="L30:L31"/>
    <mergeCell ref="C24:C26"/>
    <mergeCell ref="D24:D26"/>
    <mergeCell ref="E24:E26"/>
    <mergeCell ref="F24:F26"/>
    <mergeCell ref="I24:I25"/>
    <mergeCell ref="J24:J25"/>
    <mergeCell ref="K24:K25"/>
    <mergeCell ref="L24:L25"/>
    <mergeCell ref="K28:K29"/>
    <mergeCell ref="L28:L29"/>
    <mergeCell ref="C30:C32"/>
    <mergeCell ref="D30:D32"/>
    <mergeCell ref="E30:E32"/>
    <mergeCell ref="F30:F32"/>
    <mergeCell ref="I30:I31"/>
    <mergeCell ref="J30:J31"/>
    <mergeCell ref="C27:C29"/>
    <mergeCell ref="D27:D29"/>
    <mergeCell ref="E27:E29"/>
    <mergeCell ref="F27:F29"/>
    <mergeCell ref="I28:I29"/>
    <mergeCell ref="J28:J29"/>
    <mergeCell ref="I26:I27"/>
    <mergeCell ref="J26:J27"/>
    <mergeCell ref="K26:K27"/>
    <mergeCell ref="L26:L27"/>
    <mergeCell ref="K36:K37"/>
    <mergeCell ref="L36:L37"/>
    <mergeCell ref="I38:I39"/>
    <mergeCell ref="J38:J39"/>
    <mergeCell ref="K38:K39"/>
    <mergeCell ref="L38:L39"/>
    <mergeCell ref="K34:K35"/>
    <mergeCell ref="L34:L35"/>
    <mergeCell ref="C36:C38"/>
    <mergeCell ref="D36:D38"/>
    <mergeCell ref="E36:E38"/>
    <mergeCell ref="F36:F38"/>
    <mergeCell ref="I36:I37"/>
    <mergeCell ref="J36:J37"/>
    <mergeCell ref="C33:C35"/>
    <mergeCell ref="D33:D35"/>
    <mergeCell ref="E33:E35"/>
    <mergeCell ref="F33:F35"/>
    <mergeCell ref="I34:I35"/>
    <mergeCell ref="J34:J35"/>
    <mergeCell ref="I32:I33"/>
    <mergeCell ref="J32:J33"/>
    <mergeCell ref="K32:K33"/>
    <mergeCell ref="L32:L33"/>
    <mergeCell ref="J42:J43"/>
    <mergeCell ref="K42:K43"/>
    <mergeCell ref="L42:L43"/>
    <mergeCell ref="C39:C41"/>
    <mergeCell ref="D39:D41"/>
    <mergeCell ref="E39:E41"/>
    <mergeCell ref="F39:F41"/>
    <mergeCell ref="I40:I41"/>
    <mergeCell ref="J40:J41"/>
    <mergeCell ref="A61:B62"/>
    <mergeCell ref="G61:H62"/>
    <mergeCell ref="E51:E53"/>
    <mergeCell ref="F51:F53"/>
    <mergeCell ref="A6:A54"/>
    <mergeCell ref="B6:B54"/>
    <mergeCell ref="C45:C47"/>
    <mergeCell ref="D45:D47"/>
    <mergeCell ref="K46:K47"/>
    <mergeCell ref="E45:E47"/>
    <mergeCell ref="F45:F47"/>
    <mergeCell ref="C51:C53"/>
    <mergeCell ref="D51:D53"/>
    <mergeCell ref="I44:I45"/>
    <mergeCell ref="J44:J45"/>
    <mergeCell ref="K44:K45"/>
    <mergeCell ref="I46:I47"/>
    <mergeCell ref="J46:J47"/>
    <mergeCell ref="K40:K41"/>
    <mergeCell ref="C42:C44"/>
    <mergeCell ref="D42:D44"/>
    <mergeCell ref="E42:E44"/>
    <mergeCell ref="F42:F44"/>
    <mergeCell ref="I42:I43"/>
    <mergeCell ref="C48:C50"/>
    <mergeCell ref="D48:D50"/>
    <mergeCell ref="E48:E50"/>
    <mergeCell ref="F48:F50"/>
    <mergeCell ref="A55:B56"/>
    <mergeCell ref="I48:I49"/>
    <mergeCell ref="I50:I51"/>
    <mergeCell ref="I52:I53"/>
    <mergeCell ref="I55:I60"/>
    <mergeCell ref="A57:B58"/>
    <mergeCell ref="A59:B60"/>
    <mergeCell ref="J55:J60"/>
    <mergeCell ref="K55:K60"/>
    <mergeCell ref="L55:L60"/>
    <mergeCell ref="G55:H60"/>
    <mergeCell ref="G38:G53"/>
    <mergeCell ref="G54:I54"/>
    <mergeCell ref="K2:L2"/>
    <mergeCell ref="H38:H53"/>
    <mergeCell ref="H32:H37"/>
    <mergeCell ref="G32:G37"/>
    <mergeCell ref="H18:H31"/>
    <mergeCell ref="G6:G31"/>
    <mergeCell ref="J48:J49"/>
    <mergeCell ref="K48:K49"/>
    <mergeCell ref="L48:L49"/>
    <mergeCell ref="J50:J51"/>
    <mergeCell ref="K50:K51"/>
    <mergeCell ref="L50:L51"/>
    <mergeCell ref="J52:J53"/>
    <mergeCell ref="K52:K53"/>
    <mergeCell ref="L52:L53"/>
    <mergeCell ref="L46:L47"/>
    <mergeCell ref="L44:L45"/>
    <mergeCell ref="L40:L41"/>
  </mergeCells>
  <phoneticPr fontId="1" type="noConversion"/>
  <pageMargins left="0.7" right="0.7" top="0.75" bottom="0.75" header="0.3" footer="0.3"/>
  <pageSetup paperSize="9" scale="5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Normal="85" zoomScaleSheetLayoutView="100" workbookViewId="0">
      <selection activeCell="J7" sqref="J7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16384" width="9" style="1"/>
  </cols>
  <sheetData>
    <row r="1" spans="1:6" ht="56.25" customHeight="1" thickTop="1" thickBot="1" x14ac:dyDescent="0.35">
      <c r="A1" s="115" t="s">
        <v>86</v>
      </c>
      <c r="B1" s="116"/>
      <c r="C1" s="116"/>
      <c r="D1" s="116"/>
      <c r="E1" s="116"/>
      <c r="F1" s="117"/>
    </row>
    <row r="2" spans="1:6" ht="21.2" customHeight="1" thickTop="1" thickBot="1" x14ac:dyDescent="0.35">
      <c r="A2" s="72" t="s">
        <v>92</v>
      </c>
      <c r="B2" s="70"/>
      <c r="C2" s="71"/>
      <c r="D2" s="12"/>
      <c r="E2" s="12"/>
      <c r="F2" s="13" t="s">
        <v>26</v>
      </c>
    </row>
    <row r="3" spans="1:6" ht="20.100000000000001" customHeight="1" x14ac:dyDescent="0.3">
      <c r="A3" s="125" t="s">
        <v>0</v>
      </c>
      <c r="B3" s="126"/>
      <c r="C3" s="126"/>
      <c r="D3" s="126"/>
      <c r="E3" s="126"/>
      <c r="F3" s="127"/>
    </row>
    <row r="4" spans="1:6" ht="30.2" customHeight="1" x14ac:dyDescent="0.3">
      <c r="A4" s="21" t="s">
        <v>1</v>
      </c>
      <c r="B4" s="22" t="s">
        <v>2</v>
      </c>
      <c r="C4" s="22" t="s">
        <v>3</v>
      </c>
      <c r="D4" s="23" t="s">
        <v>85</v>
      </c>
      <c r="E4" s="23" t="s">
        <v>84</v>
      </c>
      <c r="F4" s="24" t="s">
        <v>82</v>
      </c>
    </row>
    <row r="5" spans="1:6" ht="24" customHeight="1" x14ac:dyDescent="0.3">
      <c r="A5" s="128" t="s">
        <v>10</v>
      </c>
      <c r="B5" s="129"/>
      <c r="C5" s="129"/>
      <c r="D5" s="51">
        <f>SUM(D22+D24+D26+D28+D30)</f>
        <v>1161290000</v>
      </c>
      <c r="E5" s="51">
        <f>SUM(E22+E24+E26+E28+E30)</f>
        <v>1160878681</v>
      </c>
      <c r="F5" s="63">
        <f>E5-D5</f>
        <v>-411319</v>
      </c>
    </row>
    <row r="6" spans="1:6" s="4" customFormat="1" ht="24" customHeight="1" x14ac:dyDescent="0.3">
      <c r="A6" s="130" t="s">
        <v>24</v>
      </c>
      <c r="B6" s="131" t="s">
        <v>24</v>
      </c>
      <c r="C6" s="19" t="s">
        <v>53</v>
      </c>
      <c r="D6" s="32">
        <v>554880000</v>
      </c>
      <c r="E6" s="32">
        <v>554880000</v>
      </c>
      <c r="F6" s="64">
        <f>E6-D6</f>
        <v>0</v>
      </c>
    </row>
    <row r="7" spans="1:6" s="4" customFormat="1" ht="24" customHeight="1" x14ac:dyDescent="0.3">
      <c r="A7" s="130"/>
      <c r="B7" s="131"/>
      <c r="C7" s="20" t="s">
        <v>54</v>
      </c>
      <c r="D7" s="33">
        <v>55194000</v>
      </c>
      <c r="E7" s="33">
        <v>55194000</v>
      </c>
      <c r="F7" s="64">
        <f t="shared" ref="F7:F21" si="0">E7-D7</f>
        <v>0</v>
      </c>
    </row>
    <row r="8" spans="1:6" s="4" customFormat="1" ht="24" customHeight="1" x14ac:dyDescent="0.3">
      <c r="A8" s="130"/>
      <c r="B8" s="131"/>
      <c r="C8" s="20" t="s">
        <v>27</v>
      </c>
      <c r="D8" s="33">
        <v>220980000</v>
      </c>
      <c r="E8" s="33">
        <v>220980000</v>
      </c>
      <c r="F8" s="64">
        <f t="shared" si="0"/>
        <v>0</v>
      </c>
    </row>
    <row r="9" spans="1:6" s="4" customFormat="1" ht="24" customHeight="1" x14ac:dyDescent="0.3">
      <c r="A9" s="130"/>
      <c r="B9" s="131"/>
      <c r="C9" s="20" t="s">
        <v>28</v>
      </c>
      <c r="D9" s="33">
        <v>37017000</v>
      </c>
      <c r="E9" s="33">
        <v>37017000</v>
      </c>
      <c r="F9" s="64">
        <f t="shared" si="0"/>
        <v>0</v>
      </c>
    </row>
    <row r="10" spans="1:6" s="4" customFormat="1" ht="24" customHeight="1" x14ac:dyDescent="0.3">
      <c r="A10" s="130"/>
      <c r="B10" s="131"/>
      <c r="C10" s="20" t="s">
        <v>29</v>
      </c>
      <c r="D10" s="33">
        <v>32813000</v>
      </c>
      <c r="E10" s="33">
        <v>32813000</v>
      </c>
      <c r="F10" s="64">
        <f t="shared" si="0"/>
        <v>0</v>
      </c>
    </row>
    <row r="11" spans="1:6" s="4" customFormat="1" ht="24" customHeight="1" x14ac:dyDescent="0.3">
      <c r="A11" s="130"/>
      <c r="B11" s="131"/>
      <c r="C11" s="20" t="s">
        <v>30</v>
      </c>
      <c r="D11" s="33">
        <v>78688000</v>
      </c>
      <c r="E11" s="33">
        <v>78688000</v>
      </c>
      <c r="F11" s="64">
        <f t="shared" si="0"/>
        <v>0</v>
      </c>
    </row>
    <row r="12" spans="1:6" s="4" customFormat="1" ht="24" customHeight="1" x14ac:dyDescent="0.3">
      <c r="A12" s="130"/>
      <c r="B12" s="131"/>
      <c r="C12" s="20" t="s">
        <v>50</v>
      </c>
      <c r="D12" s="33">
        <v>24500000</v>
      </c>
      <c r="E12" s="33">
        <v>24500000</v>
      </c>
      <c r="F12" s="64">
        <f t="shared" si="0"/>
        <v>0</v>
      </c>
    </row>
    <row r="13" spans="1:6" s="4" customFormat="1" ht="24" customHeight="1" x14ac:dyDescent="0.3">
      <c r="A13" s="130"/>
      <c r="B13" s="131"/>
      <c r="C13" s="20" t="s">
        <v>31</v>
      </c>
      <c r="D13" s="33">
        <v>16670000</v>
      </c>
      <c r="E13" s="33">
        <v>16670000</v>
      </c>
      <c r="F13" s="64">
        <f t="shared" si="0"/>
        <v>0</v>
      </c>
    </row>
    <row r="14" spans="1:6" s="4" customFormat="1" ht="24" customHeight="1" x14ac:dyDescent="0.3">
      <c r="A14" s="130"/>
      <c r="B14" s="131"/>
      <c r="C14" s="20" t="s">
        <v>73</v>
      </c>
      <c r="D14" s="33">
        <v>9717000</v>
      </c>
      <c r="E14" s="33">
        <v>9717000</v>
      </c>
      <c r="F14" s="64">
        <f t="shared" si="0"/>
        <v>0</v>
      </c>
    </row>
    <row r="15" spans="1:6" s="4" customFormat="1" ht="24" customHeight="1" x14ac:dyDescent="0.3">
      <c r="A15" s="130"/>
      <c r="B15" s="131"/>
      <c r="C15" s="20" t="s">
        <v>74</v>
      </c>
      <c r="D15" s="33">
        <v>7686000</v>
      </c>
      <c r="E15" s="33">
        <v>7686000</v>
      </c>
      <c r="F15" s="64">
        <f t="shared" si="0"/>
        <v>0</v>
      </c>
    </row>
    <row r="16" spans="1:6" s="4" customFormat="1" ht="24" customHeight="1" x14ac:dyDescent="0.3">
      <c r="A16" s="130"/>
      <c r="B16" s="131"/>
      <c r="C16" s="55" t="s">
        <v>76</v>
      </c>
      <c r="D16" s="33">
        <v>26000000</v>
      </c>
      <c r="E16" s="33">
        <v>26000000</v>
      </c>
      <c r="F16" s="64">
        <f t="shared" si="0"/>
        <v>0</v>
      </c>
    </row>
    <row r="17" spans="1:6" s="4" customFormat="1" ht="24" customHeight="1" x14ac:dyDescent="0.3">
      <c r="A17" s="130"/>
      <c r="B17" s="131"/>
      <c r="C17" s="20" t="s">
        <v>75</v>
      </c>
      <c r="D17" s="33">
        <v>13000000</v>
      </c>
      <c r="E17" s="33">
        <v>13000000</v>
      </c>
      <c r="F17" s="64">
        <f t="shared" si="0"/>
        <v>0</v>
      </c>
    </row>
    <row r="18" spans="1:6" s="4" customFormat="1" ht="24" customHeight="1" x14ac:dyDescent="0.3">
      <c r="A18" s="130"/>
      <c r="B18" s="131"/>
      <c r="C18" s="20" t="s">
        <v>100</v>
      </c>
      <c r="D18" s="33">
        <v>10960000</v>
      </c>
      <c r="E18" s="33">
        <v>10960000</v>
      </c>
      <c r="F18" s="64">
        <f t="shared" si="0"/>
        <v>0</v>
      </c>
    </row>
    <row r="19" spans="1:6" s="4" customFormat="1" ht="24" customHeight="1" x14ac:dyDescent="0.3">
      <c r="A19" s="130"/>
      <c r="B19" s="131"/>
      <c r="C19" s="20" t="s">
        <v>78</v>
      </c>
      <c r="D19" s="33">
        <v>27360000</v>
      </c>
      <c r="E19" s="33">
        <v>27360000</v>
      </c>
      <c r="F19" s="64">
        <f t="shared" si="0"/>
        <v>0</v>
      </c>
    </row>
    <row r="20" spans="1:6" s="4" customFormat="1" ht="24" customHeight="1" x14ac:dyDescent="0.3">
      <c r="A20" s="130"/>
      <c r="B20" s="131"/>
      <c r="C20" s="20" t="s">
        <v>87</v>
      </c>
      <c r="D20" s="33">
        <v>400000</v>
      </c>
      <c r="E20" s="33">
        <v>400000</v>
      </c>
      <c r="F20" s="64"/>
    </row>
    <row r="21" spans="1:6" s="4" customFormat="1" ht="24" customHeight="1" x14ac:dyDescent="0.3">
      <c r="A21" s="130"/>
      <c r="B21" s="131"/>
      <c r="C21" s="20" t="s">
        <v>101</v>
      </c>
      <c r="D21" s="33">
        <v>18900000</v>
      </c>
      <c r="E21" s="33">
        <v>18900000</v>
      </c>
      <c r="F21" s="64">
        <f t="shared" si="0"/>
        <v>0</v>
      </c>
    </row>
    <row r="22" spans="1:6" s="4" customFormat="1" ht="24" customHeight="1" x14ac:dyDescent="0.3">
      <c r="A22" s="130"/>
      <c r="B22" s="131"/>
      <c r="C22" s="46" t="s">
        <v>21</v>
      </c>
      <c r="D22" s="52">
        <f>SUM(D6:D21)</f>
        <v>1134765000</v>
      </c>
      <c r="E22" s="52">
        <f>SUM(E6:E21)</f>
        <v>1134765000</v>
      </c>
      <c r="F22" s="65">
        <f>E22-D22</f>
        <v>0</v>
      </c>
    </row>
    <row r="23" spans="1:6" s="4" customFormat="1" ht="24" customHeight="1" x14ac:dyDescent="0.3">
      <c r="A23" s="134" t="s">
        <v>98</v>
      </c>
      <c r="B23" s="136" t="s">
        <v>98</v>
      </c>
      <c r="C23" s="30" t="s">
        <v>99</v>
      </c>
      <c r="D23" s="34">
        <v>1258560</v>
      </c>
      <c r="E23" s="34">
        <v>1258560</v>
      </c>
      <c r="F23" s="64">
        <f>E23-D23</f>
        <v>0</v>
      </c>
    </row>
    <row r="24" spans="1:6" s="4" customFormat="1" ht="24" customHeight="1" x14ac:dyDescent="0.3">
      <c r="A24" s="135"/>
      <c r="B24" s="137"/>
      <c r="C24" s="46" t="s">
        <v>21</v>
      </c>
      <c r="D24" s="52">
        <f>SUM(D23:D23)</f>
        <v>1258560</v>
      </c>
      <c r="E24" s="52">
        <f>SUM(E23:E23)</f>
        <v>1258560</v>
      </c>
      <c r="F24" s="65">
        <f>SUM(F23)</f>
        <v>0</v>
      </c>
    </row>
    <row r="25" spans="1:6" s="4" customFormat="1" ht="24" customHeight="1" x14ac:dyDescent="0.3">
      <c r="A25" s="134" t="s">
        <v>7</v>
      </c>
      <c r="B25" s="136" t="s">
        <v>7</v>
      </c>
      <c r="C25" s="19" t="s">
        <v>33</v>
      </c>
      <c r="D25" s="34">
        <v>16550000</v>
      </c>
      <c r="E25" s="34">
        <v>16550000</v>
      </c>
      <c r="F25" s="64">
        <f>E25-D25</f>
        <v>0</v>
      </c>
    </row>
    <row r="26" spans="1:6" s="4" customFormat="1" ht="24" customHeight="1" x14ac:dyDescent="0.3">
      <c r="A26" s="135"/>
      <c r="B26" s="137"/>
      <c r="C26" s="46" t="s">
        <v>21</v>
      </c>
      <c r="D26" s="52">
        <f>SUM(D25:D25)</f>
        <v>16550000</v>
      </c>
      <c r="E26" s="52">
        <f>SUM(E25:E25)</f>
        <v>16550000</v>
      </c>
      <c r="F26" s="65">
        <f>SUM(F25)</f>
        <v>0</v>
      </c>
    </row>
    <row r="27" spans="1:6" s="4" customFormat="1" ht="24.4" customHeight="1" x14ac:dyDescent="0.3">
      <c r="A27" s="132" t="s">
        <v>5</v>
      </c>
      <c r="B27" s="133" t="s">
        <v>5</v>
      </c>
      <c r="C27" s="19" t="s">
        <v>5</v>
      </c>
      <c r="D27" s="32">
        <v>8700000</v>
      </c>
      <c r="E27" s="32">
        <v>8300000</v>
      </c>
      <c r="F27" s="64">
        <f>E27-D27</f>
        <v>-400000</v>
      </c>
    </row>
    <row r="28" spans="1:6" s="4" customFormat="1" ht="24" customHeight="1" x14ac:dyDescent="0.3">
      <c r="A28" s="132"/>
      <c r="B28" s="133"/>
      <c r="C28" s="46" t="s">
        <v>21</v>
      </c>
      <c r="D28" s="52">
        <f>SUM(D27:D27)</f>
        <v>8700000</v>
      </c>
      <c r="E28" s="52">
        <f>SUM(E27:E27)</f>
        <v>8300000</v>
      </c>
      <c r="F28" s="65">
        <f>SUM(F27)</f>
        <v>-400000</v>
      </c>
    </row>
    <row r="29" spans="1:6" s="4" customFormat="1" ht="24" customHeight="1" x14ac:dyDescent="0.3">
      <c r="A29" s="121" t="s">
        <v>6</v>
      </c>
      <c r="B29" s="123" t="s">
        <v>6</v>
      </c>
      <c r="C29" s="16" t="s">
        <v>46</v>
      </c>
      <c r="D29" s="34">
        <v>16440</v>
      </c>
      <c r="E29" s="34">
        <v>5121</v>
      </c>
      <c r="F29" s="64">
        <f>E29-D29</f>
        <v>-11319</v>
      </c>
    </row>
    <row r="30" spans="1:6" s="4" customFormat="1" ht="24" customHeight="1" thickBot="1" x14ac:dyDescent="0.35">
      <c r="A30" s="122"/>
      <c r="B30" s="124"/>
      <c r="C30" s="53" t="s">
        <v>21</v>
      </c>
      <c r="D30" s="54">
        <f>SUM(D29:D29)</f>
        <v>16440</v>
      </c>
      <c r="E30" s="54">
        <f>SUM(E29:E29)</f>
        <v>5121</v>
      </c>
      <c r="F30" s="66">
        <f>SUM(F29)</f>
        <v>-11319</v>
      </c>
    </row>
    <row r="31" spans="1:6" ht="25.5" customHeight="1" x14ac:dyDescent="0.3"/>
    <row r="34" spans="5:5" x14ac:dyDescent="0.3">
      <c r="E34" s="5"/>
    </row>
  </sheetData>
  <mergeCells count="13">
    <mergeCell ref="A29:A30"/>
    <mergeCell ref="B29:B30"/>
    <mergeCell ref="A1:F1"/>
    <mergeCell ref="A3:F3"/>
    <mergeCell ref="A5:C5"/>
    <mergeCell ref="A6:A22"/>
    <mergeCell ref="B6:B22"/>
    <mergeCell ref="A27:A28"/>
    <mergeCell ref="B27:B28"/>
    <mergeCell ref="A25:A26"/>
    <mergeCell ref="B25:B26"/>
    <mergeCell ref="A23:A24"/>
    <mergeCell ref="B23:B24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abSelected="1" view="pageBreakPreview" zoomScaleNormal="85" zoomScaleSheetLayoutView="100" workbookViewId="0">
      <selection activeCell="A3" sqref="A3:F32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7" width="4.25" style="1" customWidth="1"/>
    <col min="8" max="8" width="12.125" style="1" bestFit="1" customWidth="1"/>
    <col min="9" max="16384" width="9" style="1"/>
  </cols>
  <sheetData>
    <row r="1" spans="1:8" ht="56.25" customHeight="1" thickTop="1" thickBot="1" x14ac:dyDescent="0.35">
      <c r="A1" s="115" t="s">
        <v>104</v>
      </c>
      <c r="B1" s="116"/>
      <c r="C1" s="116"/>
      <c r="D1" s="116"/>
      <c r="E1" s="116"/>
      <c r="F1" s="117"/>
      <c r="G1" s="7"/>
    </row>
    <row r="2" spans="1:8" ht="21.2" customHeight="1" thickTop="1" thickBot="1" x14ac:dyDescent="0.35">
      <c r="A2" s="144" t="s">
        <v>92</v>
      </c>
      <c r="B2" s="144"/>
      <c r="C2" s="144"/>
      <c r="D2" s="2"/>
      <c r="E2" s="2"/>
      <c r="F2" s="13" t="s">
        <v>26</v>
      </c>
      <c r="G2" s="2"/>
    </row>
    <row r="3" spans="1:8" ht="20.65" customHeight="1" x14ac:dyDescent="0.3">
      <c r="A3" s="125" t="s">
        <v>4</v>
      </c>
      <c r="B3" s="126"/>
      <c r="C3" s="126"/>
      <c r="D3" s="126"/>
      <c r="E3" s="126"/>
      <c r="F3" s="127"/>
      <c r="G3" s="9"/>
    </row>
    <row r="4" spans="1:8" ht="29.25" customHeight="1" x14ac:dyDescent="0.3">
      <c r="A4" s="21" t="s">
        <v>1</v>
      </c>
      <c r="B4" s="22" t="s">
        <v>2</v>
      </c>
      <c r="C4" s="22" t="s">
        <v>3</v>
      </c>
      <c r="D4" s="23" t="s">
        <v>85</v>
      </c>
      <c r="E4" s="23" t="s">
        <v>84</v>
      </c>
      <c r="F4" s="24" t="s">
        <v>82</v>
      </c>
      <c r="G4" s="10"/>
    </row>
    <row r="5" spans="1:8" ht="22.9" customHeight="1" x14ac:dyDescent="0.3">
      <c r="A5" s="128" t="s">
        <v>10</v>
      </c>
      <c r="B5" s="129"/>
      <c r="C5" s="129"/>
      <c r="D5" s="25">
        <f>D30+D32</f>
        <v>1161290000</v>
      </c>
      <c r="E5" s="25">
        <f>E30+E32</f>
        <v>1145795720</v>
      </c>
      <c r="F5" s="26">
        <f>E5-D5</f>
        <v>-15494280</v>
      </c>
      <c r="G5" s="11"/>
      <c r="H5" s="37"/>
    </row>
    <row r="6" spans="1:8" s="4" customFormat="1" ht="22.9" customHeight="1" x14ac:dyDescent="0.3">
      <c r="A6" s="130" t="s">
        <v>49</v>
      </c>
      <c r="B6" s="131" t="s">
        <v>22</v>
      </c>
      <c r="C6" s="19" t="s">
        <v>8</v>
      </c>
      <c r="D6" s="14">
        <v>600011930</v>
      </c>
      <c r="E6" s="14">
        <v>591363290</v>
      </c>
      <c r="F6" s="15">
        <f>E6-D6</f>
        <v>-8648640</v>
      </c>
      <c r="G6" s="6"/>
    </row>
    <row r="7" spans="1:8" s="4" customFormat="1" ht="22.9" customHeight="1" x14ac:dyDescent="0.3">
      <c r="A7" s="130"/>
      <c r="B7" s="123"/>
      <c r="C7" s="19" t="s">
        <v>9</v>
      </c>
      <c r="D7" s="14">
        <v>194245610</v>
      </c>
      <c r="E7" s="14">
        <v>191293510</v>
      </c>
      <c r="F7" s="15">
        <f t="shared" ref="F7:F29" si="0">E7-D7</f>
        <v>-2952100</v>
      </c>
      <c r="G7" s="6"/>
      <c r="H7" s="39"/>
    </row>
    <row r="8" spans="1:8" s="4" customFormat="1" ht="22.9" customHeight="1" x14ac:dyDescent="0.3">
      <c r="A8" s="130"/>
      <c r="B8" s="123"/>
      <c r="C8" s="19" t="s">
        <v>34</v>
      </c>
      <c r="D8" s="14">
        <v>59802260</v>
      </c>
      <c r="E8" s="14">
        <v>59658360</v>
      </c>
      <c r="F8" s="15">
        <f t="shared" si="0"/>
        <v>-143900</v>
      </c>
      <c r="G8" s="6"/>
    </row>
    <row r="9" spans="1:8" s="4" customFormat="1" ht="22.9" customHeight="1" x14ac:dyDescent="0.3">
      <c r="A9" s="130"/>
      <c r="B9" s="123"/>
      <c r="C9" s="19" t="s">
        <v>35</v>
      </c>
      <c r="D9" s="14">
        <v>70495110</v>
      </c>
      <c r="E9" s="14">
        <v>68342910</v>
      </c>
      <c r="F9" s="15">
        <f t="shared" si="0"/>
        <v>-2152200</v>
      </c>
      <c r="G9" s="6"/>
    </row>
    <row r="10" spans="1:8" s="4" customFormat="1" ht="22.9" customHeight="1" x14ac:dyDescent="0.3">
      <c r="A10" s="130"/>
      <c r="B10" s="131" t="s">
        <v>36</v>
      </c>
      <c r="C10" s="19" t="s">
        <v>11</v>
      </c>
      <c r="D10" s="14">
        <v>1278850</v>
      </c>
      <c r="E10" s="14">
        <v>1278850</v>
      </c>
      <c r="F10" s="15">
        <f t="shared" si="0"/>
        <v>0</v>
      </c>
      <c r="G10" s="6"/>
    </row>
    <row r="11" spans="1:8" s="4" customFormat="1" ht="22.9" customHeight="1" x14ac:dyDescent="0.3">
      <c r="A11" s="130"/>
      <c r="B11" s="123"/>
      <c r="C11" s="19" t="s">
        <v>12</v>
      </c>
      <c r="D11" s="14">
        <v>4121150</v>
      </c>
      <c r="E11" s="14">
        <v>4121150</v>
      </c>
      <c r="F11" s="15">
        <f t="shared" si="0"/>
        <v>0</v>
      </c>
      <c r="G11" s="6"/>
    </row>
    <row r="12" spans="1:8" s="4" customFormat="1" ht="22.9" customHeight="1" x14ac:dyDescent="0.3">
      <c r="A12" s="130"/>
      <c r="B12" s="131" t="s">
        <v>37</v>
      </c>
      <c r="C12" s="19" t="s">
        <v>13</v>
      </c>
      <c r="D12" s="14">
        <v>28026600</v>
      </c>
      <c r="E12" s="14">
        <v>26845600</v>
      </c>
      <c r="F12" s="15">
        <f t="shared" si="0"/>
        <v>-1181000</v>
      </c>
      <c r="G12" s="6"/>
    </row>
    <row r="13" spans="1:8" s="4" customFormat="1" ht="22.9" customHeight="1" x14ac:dyDescent="0.3">
      <c r="A13" s="130"/>
      <c r="B13" s="123"/>
      <c r="C13" s="19" t="s">
        <v>14</v>
      </c>
      <c r="D13" s="14">
        <v>18465300</v>
      </c>
      <c r="E13" s="14">
        <v>18465300</v>
      </c>
      <c r="F13" s="15">
        <f t="shared" si="0"/>
        <v>0</v>
      </c>
      <c r="G13" s="6"/>
    </row>
    <row r="14" spans="1:8" s="4" customFormat="1" ht="22.9" customHeight="1" x14ac:dyDescent="0.3">
      <c r="A14" s="130"/>
      <c r="B14" s="123"/>
      <c r="C14" s="19" t="s">
        <v>95</v>
      </c>
      <c r="D14" s="14">
        <v>1200000</v>
      </c>
      <c r="E14" s="14">
        <v>1200000</v>
      </c>
      <c r="F14" s="15">
        <f t="shared" si="0"/>
        <v>0</v>
      </c>
      <c r="G14" s="6"/>
    </row>
    <row r="15" spans="1:8" s="4" customFormat="1" ht="22.9" customHeight="1" x14ac:dyDescent="0.3">
      <c r="A15" s="130"/>
      <c r="B15" s="123"/>
      <c r="C15" s="19" t="s">
        <v>15</v>
      </c>
      <c r="D15" s="14">
        <v>10557730</v>
      </c>
      <c r="E15" s="14">
        <v>10557730</v>
      </c>
      <c r="F15" s="15">
        <f t="shared" si="0"/>
        <v>0</v>
      </c>
      <c r="G15" s="6"/>
    </row>
    <row r="16" spans="1:8" s="4" customFormat="1" ht="22.9" customHeight="1" x14ac:dyDescent="0.3">
      <c r="A16" s="130"/>
      <c r="B16" s="123"/>
      <c r="C16" s="19" t="s">
        <v>16</v>
      </c>
      <c r="D16" s="14">
        <v>2050020</v>
      </c>
      <c r="E16" s="14">
        <v>2050020</v>
      </c>
      <c r="F16" s="15">
        <f t="shared" si="0"/>
        <v>0</v>
      </c>
      <c r="G16" s="6"/>
    </row>
    <row r="17" spans="1:7" s="4" customFormat="1" ht="22.9" customHeight="1" x14ac:dyDescent="0.3">
      <c r="A17" s="130"/>
      <c r="B17" s="123"/>
      <c r="C17" s="19" t="s">
        <v>17</v>
      </c>
      <c r="D17" s="14">
        <v>263000</v>
      </c>
      <c r="E17" s="14">
        <v>263000</v>
      </c>
      <c r="F17" s="15">
        <f t="shared" si="0"/>
        <v>0</v>
      </c>
      <c r="G17" s="6"/>
    </row>
    <row r="18" spans="1:7" s="4" customFormat="1" ht="22.9" customHeight="1" x14ac:dyDescent="0.3">
      <c r="A18" s="130"/>
      <c r="B18" s="123"/>
      <c r="C18" s="19" t="s">
        <v>18</v>
      </c>
      <c r="D18" s="14">
        <v>14834000</v>
      </c>
      <c r="E18" s="14">
        <v>14834000</v>
      </c>
      <c r="F18" s="15">
        <f t="shared" si="0"/>
        <v>0</v>
      </c>
      <c r="G18" s="6"/>
    </row>
    <row r="19" spans="1:7" s="4" customFormat="1" ht="22.9" customHeight="1" x14ac:dyDescent="0.3">
      <c r="A19" s="138" t="s">
        <v>58</v>
      </c>
      <c r="B19" s="123" t="s">
        <v>39</v>
      </c>
      <c r="C19" s="19" t="s">
        <v>19</v>
      </c>
      <c r="D19" s="14">
        <v>6320000</v>
      </c>
      <c r="E19" s="14">
        <v>6320000</v>
      </c>
      <c r="F19" s="15">
        <f t="shared" si="0"/>
        <v>0</v>
      </c>
      <c r="G19" s="6"/>
    </row>
    <row r="20" spans="1:7" s="4" customFormat="1" ht="22.9" customHeight="1" x14ac:dyDescent="0.3">
      <c r="A20" s="138"/>
      <c r="B20" s="123"/>
      <c r="C20" s="19" t="s">
        <v>94</v>
      </c>
      <c r="D20" s="14">
        <v>1800000</v>
      </c>
      <c r="E20" s="14">
        <v>1800000</v>
      </c>
      <c r="F20" s="15">
        <f t="shared" si="0"/>
        <v>0</v>
      </c>
      <c r="G20" s="6"/>
    </row>
    <row r="21" spans="1:7" s="4" customFormat="1" ht="22.9" customHeight="1" x14ac:dyDescent="0.3">
      <c r="A21" s="139"/>
      <c r="B21" s="123"/>
      <c r="C21" s="19" t="s">
        <v>20</v>
      </c>
      <c r="D21" s="14">
        <v>2000000</v>
      </c>
      <c r="E21" s="14">
        <v>2000000</v>
      </c>
      <c r="F21" s="15">
        <f t="shared" si="0"/>
        <v>0</v>
      </c>
      <c r="G21" s="6"/>
    </row>
    <row r="22" spans="1:7" s="4" customFormat="1" ht="22.9" customHeight="1" x14ac:dyDescent="0.3">
      <c r="A22" s="143" t="s">
        <v>40</v>
      </c>
      <c r="B22" s="140" t="s">
        <v>40</v>
      </c>
      <c r="C22" s="19" t="s">
        <v>53</v>
      </c>
      <c r="D22" s="14">
        <v>70000000</v>
      </c>
      <c r="E22" s="14">
        <v>70000000</v>
      </c>
      <c r="F22" s="15">
        <f t="shared" si="0"/>
        <v>0</v>
      </c>
      <c r="G22" s="6"/>
    </row>
    <row r="23" spans="1:7" s="4" customFormat="1" ht="22.9" customHeight="1" x14ac:dyDescent="0.3">
      <c r="A23" s="138"/>
      <c r="B23" s="141"/>
      <c r="C23" s="20" t="s">
        <v>102</v>
      </c>
      <c r="D23" s="14">
        <v>8000000</v>
      </c>
      <c r="E23" s="14">
        <v>8000000</v>
      </c>
      <c r="F23" s="15">
        <f t="shared" si="0"/>
        <v>0</v>
      </c>
      <c r="G23" s="6"/>
    </row>
    <row r="24" spans="1:7" s="4" customFormat="1" ht="22.9" customHeight="1" x14ac:dyDescent="0.3">
      <c r="A24" s="138"/>
      <c r="B24" s="141"/>
      <c r="C24" s="20" t="s">
        <v>25</v>
      </c>
      <c r="D24" s="14">
        <v>3500000</v>
      </c>
      <c r="E24" s="14">
        <v>3500000</v>
      </c>
      <c r="F24" s="15">
        <f t="shared" si="0"/>
        <v>0</v>
      </c>
      <c r="G24" s="6"/>
    </row>
    <row r="25" spans="1:7" s="4" customFormat="1" ht="22.9" customHeight="1" x14ac:dyDescent="0.3">
      <c r="A25" s="138"/>
      <c r="B25" s="141"/>
      <c r="C25" s="20" t="s">
        <v>79</v>
      </c>
      <c r="D25" s="27">
        <v>18480000</v>
      </c>
      <c r="E25" s="27">
        <v>18480000</v>
      </c>
      <c r="F25" s="15">
        <f t="shared" si="0"/>
        <v>0</v>
      </c>
      <c r="G25" s="6"/>
    </row>
    <row r="26" spans="1:7" s="4" customFormat="1" ht="22.9" customHeight="1" x14ac:dyDescent="0.3">
      <c r="A26" s="138"/>
      <c r="B26" s="141"/>
      <c r="C26" s="20" t="s">
        <v>41</v>
      </c>
      <c r="D26" s="14">
        <v>16670000</v>
      </c>
      <c r="E26" s="14">
        <v>16670000</v>
      </c>
      <c r="F26" s="15">
        <f t="shared" si="0"/>
        <v>0</v>
      </c>
      <c r="G26" s="6"/>
    </row>
    <row r="27" spans="1:7" s="4" customFormat="1" ht="22.9" customHeight="1" x14ac:dyDescent="0.3">
      <c r="A27" s="138"/>
      <c r="B27" s="141"/>
      <c r="C27" s="20" t="s">
        <v>32</v>
      </c>
      <c r="D27" s="14">
        <v>6902000</v>
      </c>
      <c r="E27" s="14">
        <v>6902000</v>
      </c>
      <c r="F27" s="15">
        <f t="shared" si="0"/>
        <v>0</v>
      </c>
      <c r="G27" s="6"/>
    </row>
    <row r="28" spans="1:7" s="4" customFormat="1" ht="22.9" customHeight="1" x14ac:dyDescent="0.3">
      <c r="A28" s="138"/>
      <c r="B28" s="141"/>
      <c r="C28" s="20" t="s">
        <v>43</v>
      </c>
      <c r="D28" s="14">
        <v>16550000</v>
      </c>
      <c r="E28" s="14">
        <v>16550000</v>
      </c>
      <c r="F28" s="15">
        <f t="shared" si="0"/>
        <v>0</v>
      </c>
      <c r="G28" s="6"/>
    </row>
    <row r="29" spans="1:7" s="4" customFormat="1" ht="22.9" customHeight="1" x14ac:dyDescent="0.3">
      <c r="A29" s="139"/>
      <c r="B29" s="142"/>
      <c r="C29" s="20" t="s">
        <v>103</v>
      </c>
      <c r="D29" s="14">
        <v>5700000</v>
      </c>
      <c r="E29" s="14">
        <v>5300000</v>
      </c>
      <c r="F29" s="15">
        <f t="shared" si="0"/>
        <v>-400000</v>
      </c>
      <c r="G29" s="6"/>
    </row>
    <row r="30" spans="1:7" s="4" customFormat="1" ht="22.9" customHeight="1" x14ac:dyDescent="0.3">
      <c r="A30" s="128" t="s">
        <v>42</v>
      </c>
      <c r="B30" s="129"/>
      <c r="C30" s="129"/>
      <c r="D30" s="28">
        <f>SUM(D6:D29)</f>
        <v>1161273560</v>
      </c>
      <c r="E30" s="28">
        <f>SUM(E6:E29)</f>
        <v>1145795720</v>
      </c>
      <c r="F30" s="29">
        <f>SUM(F5:F29)</f>
        <v>-30972120</v>
      </c>
      <c r="G30" s="6"/>
    </row>
    <row r="31" spans="1:7" s="4" customFormat="1" ht="22.9" customHeight="1" x14ac:dyDescent="0.3">
      <c r="A31" s="31" t="s">
        <v>45</v>
      </c>
      <c r="B31" s="30" t="s">
        <v>45</v>
      </c>
      <c r="C31" s="19" t="s">
        <v>46</v>
      </c>
      <c r="D31" s="14">
        <v>16440</v>
      </c>
      <c r="E31" s="14">
        <v>0</v>
      </c>
      <c r="F31" s="15">
        <f>E31-D31</f>
        <v>-16440</v>
      </c>
      <c r="G31" s="6"/>
    </row>
    <row r="32" spans="1:7" ht="22.9" customHeight="1" thickBot="1" x14ac:dyDescent="0.35">
      <c r="A32" s="145" t="s">
        <v>42</v>
      </c>
      <c r="B32" s="146"/>
      <c r="C32" s="147"/>
      <c r="D32" s="56">
        <f>SUM(D31)</f>
        <v>16440</v>
      </c>
      <c r="E32" s="56">
        <f>SUM(E31)</f>
        <v>0</v>
      </c>
      <c r="F32" s="57">
        <f>SUM(F31)</f>
        <v>-16440</v>
      </c>
      <c r="G32" s="8"/>
    </row>
    <row r="33" spans="4:5" ht="16.5" customHeight="1" x14ac:dyDescent="0.3"/>
    <row r="35" spans="4:5" x14ac:dyDescent="0.3">
      <c r="D35" s="37"/>
      <c r="E35" s="5"/>
    </row>
  </sheetData>
  <mergeCells count="14">
    <mergeCell ref="A19:A21"/>
    <mergeCell ref="A32:C32"/>
    <mergeCell ref="B22:B29"/>
    <mergeCell ref="A22:A29"/>
    <mergeCell ref="A1:F1"/>
    <mergeCell ref="A3:F3"/>
    <mergeCell ref="A5:C5"/>
    <mergeCell ref="A30:C30"/>
    <mergeCell ref="B19:B21"/>
    <mergeCell ref="B10:B11"/>
    <mergeCell ref="B12:B18"/>
    <mergeCell ref="A6:A18"/>
    <mergeCell ref="B6:B9"/>
    <mergeCell ref="A2:C2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</vt:lpstr>
      <vt:lpstr>세출결산</vt:lpstr>
      <vt:lpstr>세출결산!Print_Area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솔지 윤</cp:lastModifiedBy>
  <cp:lastPrinted>2024-02-27T06:10:42Z</cp:lastPrinted>
  <dcterms:created xsi:type="dcterms:W3CDTF">2016-03-21T06:58:32Z</dcterms:created>
  <dcterms:modified xsi:type="dcterms:W3CDTF">2024-02-27T06:11:34Z</dcterms:modified>
</cp:coreProperties>
</file>